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Microdata\Factsheets en datapublicaties\3 - Producten\Achterliggende bestanden\"/>
    </mc:Choice>
  </mc:AlternateContent>
  <bookViews>
    <workbookView xWindow="0" yWindow="0" windowWidth="28800" windowHeight="13635" activeTab="2"/>
  </bookViews>
  <sheets>
    <sheet name="basiscijfers" sheetId="1" r:id="rId1"/>
    <sheet name="Berekening voor OSI" sheetId="2" r:id="rId2"/>
    <sheet name="Profiel voor websit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4" i="2" l="1"/>
  <c r="P35" i="2"/>
  <c r="N35" i="2"/>
  <c r="P33" i="2"/>
  <c r="N33" i="2"/>
  <c r="AD4" i="2"/>
  <c r="AE4" i="2"/>
  <c r="AF4" i="2"/>
  <c r="AG4" i="2"/>
  <c r="AH4" i="2"/>
  <c r="AI4" i="2"/>
  <c r="AJ4" i="2"/>
  <c r="AK4" i="2"/>
  <c r="AD5" i="2"/>
  <c r="AE5" i="2"/>
  <c r="AF5" i="2"/>
  <c r="AG5" i="2"/>
  <c r="AH5" i="2"/>
  <c r="AI5" i="2"/>
  <c r="AJ5" i="2"/>
  <c r="AK5" i="2"/>
  <c r="AD6" i="2"/>
  <c r="AE6" i="2"/>
  <c r="AF6" i="2"/>
  <c r="AG6" i="2"/>
  <c r="AH6" i="2"/>
  <c r="AI6" i="2"/>
  <c r="AJ6" i="2"/>
  <c r="AK6" i="2"/>
  <c r="AD7" i="2"/>
  <c r="AE7" i="2"/>
  <c r="AF7" i="2"/>
  <c r="AG7" i="2"/>
  <c r="AH7" i="2"/>
  <c r="AI7" i="2"/>
  <c r="AJ7" i="2"/>
  <c r="AK7" i="2"/>
  <c r="AD8" i="2"/>
  <c r="AE8" i="2"/>
  <c r="AF8" i="2"/>
  <c r="AG8" i="2"/>
  <c r="AH8" i="2"/>
  <c r="AI8" i="2"/>
  <c r="AJ8" i="2"/>
  <c r="AK8" i="2"/>
  <c r="AD9" i="2"/>
  <c r="AE9" i="2"/>
  <c r="AF9" i="2"/>
  <c r="AG9" i="2"/>
  <c r="AH9" i="2"/>
  <c r="AI9" i="2"/>
  <c r="AJ9" i="2"/>
  <c r="AK9" i="2"/>
  <c r="AD10" i="2"/>
  <c r="AE10" i="2"/>
  <c r="AF10" i="2"/>
  <c r="AG10" i="2"/>
  <c r="AH10" i="2"/>
  <c r="AI10" i="2"/>
  <c r="AJ10" i="2"/>
  <c r="AK10" i="2"/>
  <c r="AD11" i="2"/>
  <c r="AE11" i="2"/>
  <c r="AF11" i="2"/>
  <c r="AG11" i="2"/>
  <c r="AH11" i="2"/>
  <c r="AI11" i="2"/>
  <c r="AJ11" i="2"/>
  <c r="AK11" i="2"/>
  <c r="AD12" i="2"/>
  <c r="AE12" i="2"/>
  <c r="AF12" i="2"/>
  <c r="AG12" i="2"/>
  <c r="AH12" i="2"/>
  <c r="AI12" i="2"/>
  <c r="AJ12" i="2"/>
  <c r="AK12" i="2"/>
  <c r="AD13" i="2"/>
  <c r="AE13" i="2"/>
  <c r="AF13" i="2"/>
  <c r="AG13" i="2"/>
  <c r="AH13" i="2"/>
  <c r="AI13" i="2"/>
  <c r="AJ13" i="2"/>
  <c r="AK13" i="2"/>
  <c r="AD14" i="2"/>
  <c r="AE14" i="2"/>
  <c r="AF14" i="2"/>
  <c r="AG14" i="2"/>
  <c r="AH14" i="2"/>
  <c r="AI14" i="2"/>
  <c r="AJ14" i="2"/>
  <c r="AK14" i="2"/>
  <c r="AD15" i="2"/>
  <c r="AE15" i="2"/>
  <c r="AF15" i="2"/>
  <c r="AG15" i="2"/>
  <c r="AH15" i="2"/>
  <c r="AI15" i="2"/>
  <c r="AJ15" i="2"/>
  <c r="AK15" i="2"/>
  <c r="AD16" i="2"/>
  <c r="AE16" i="2"/>
  <c r="AF16" i="2"/>
  <c r="AG16" i="2"/>
  <c r="AH16" i="2"/>
  <c r="AI16" i="2"/>
  <c r="AJ16" i="2"/>
  <c r="AK16" i="2"/>
  <c r="AD17" i="2"/>
  <c r="AE17" i="2"/>
  <c r="AF17" i="2"/>
  <c r="AG17" i="2"/>
  <c r="AH17" i="2"/>
  <c r="AI17" i="2"/>
  <c r="AJ17" i="2"/>
  <c r="AK17" i="2"/>
  <c r="AD18" i="2"/>
  <c r="AE18" i="2"/>
  <c r="AF18" i="2"/>
  <c r="AG18" i="2"/>
  <c r="AH18" i="2"/>
  <c r="AI18" i="2"/>
  <c r="AJ18" i="2"/>
  <c r="AK18" i="2"/>
  <c r="AD19" i="2"/>
  <c r="AE19" i="2"/>
  <c r="AF19" i="2"/>
  <c r="AG19" i="2"/>
  <c r="AH19" i="2"/>
  <c r="AI19" i="2"/>
  <c r="AJ19" i="2"/>
  <c r="AK19" i="2"/>
  <c r="AD20" i="2"/>
  <c r="AE20" i="2"/>
  <c r="AF20" i="2"/>
  <c r="AG20" i="2"/>
  <c r="AH20" i="2"/>
  <c r="AI20" i="2"/>
  <c r="AJ20" i="2"/>
  <c r="AK20" i="2"/>
  <c r="AD21" i="2"/>
  <c r="AE21" i="2"/>
  <c r="AF21" i="2"/>
  <c r="AG21" i="2"/>
  <c r="AH21" i="2"/>
  <c r="AI21" i="2"/>
  <c r="AJ21" i="2"/>
  <c r="AK21" i="2"/>
  <c r="AD22" i="2"/>
  <c r="AE22" i="2"/>
  <c r="AF22" i="2"/>
  <c r="AG22" i="2"/>
  <c r="AH22" i="2"/>
  <c r="AI22" i="2"/>
  <c r="AJ22" i="2"/>
  <c r="AK22" i="2"/>
  <c r="AD23" i="2"/>
  <c r="AE23" i="2"/>
  <c r="AF23" i="2"/>
  <c r="AG23" i="2"/>
  <c r="AH23" i="2"/>
  <c r="AI23" i="2"/>
  <c r="AJ23" i="2"/>
  <c r="AK23" i="2"/>
  <c r="AD24" i="2"/>
  <c r="AE24" i="2"/>
  <c r="AF24" i="2"/>
  <c r="AG24" i="2"/>
  <c r="AH24" i="2"/>
  <c r="AI24" i="2"/>
  <c r="AJ24" i="2"/>
  <c r="AK24" i="2"/>
  <c r="AD25" i="2"/>
  <c r="AE25" i="2"/>
  <c r="AF25" i="2"/>
  <c r="AG25" i="2"/>
  <c r="AH25" i="2"/>
  <c r="AI25" i="2"/>
  <c r="AJ25" i="2"/>
  <c r="AK25" i="2"/>
  <c r="T4" i="2"/>
  <c r="U4" i="2"/>
  <c r="V4" i="2"/>
  <c r="W4" i="2"/>
  <c r="X4" i="2"/>
  <c r="Y4" i="2"/>
  <c r="Z4" i="2"/>
  <c r="AA4" i="2"/>
  <c r="AB4" i="2"/>
  <c r="AC4" i="2"/>
  <c r="T5" i="2"/>
  <c r="U5" i="2"/>
  <c r="V5" i="2"/>
  <c r="W5" i="2"/>
  <c r="X5" i="2"/>
  <c r="Y5" i="2"/>
  <c r="Z5" i="2"/>
  <c r="AA5" i="2"/>
  <c r="AB5" i="2"/>
  <c r="AC5" i="2"/>
  <c r="T6" i="2"/>
  <c r="U6" i="2"/>
  <c r="V6" i="2"/>
  <c r="W6" i="2"/>
  <c r="X6" i="2"/>
  <c r="Y6" i="2"/>
  <c r="Z6" i="2"/>
  <c r="AA6" i="2"/>
  <c r="AB6" i="2"/>
  <c r="AC6" i="2"/>
  <c r="T7" i="2"/>
  <c r="U7" i="2"/>
  <c r="V7" i="2"/>
  <c r="W7" i="2"/>
  <c r="X7" i="2"/>
  <c r="Y7" i="2"/>
  <c r="Z7" i="2"/>
  <c r="AA7" i="2"/>
  <c r="AB7" i="2"/>
  <c r="AC7" i="2"/>
  <c r="T8" i="2"/>
  <c r="U8" i="2"/>
  <c r="V8" i="2"/>
  <c r="W8" i="2"/>
  <c r="X8" i="2"/>
  <c r="Y8" i="2"/>
  <c r="Z8" i="2"/>
  <c r="AA8" i="2"/>
  <c r="AB8" i="2"/>
  <c r="AC8" i="2"/>
  <c r="T9" i="2"/>
  <c r="U9" i="2"/>
  <c r="V9" i="2"/>
  <c r="W9" i="2"/>
  <c r="X9" i="2"/>
  <c r="Y9" i="2"/>
  <c r="Z9" i="2"/>
  <c r="AA9" i="2"/>
  <c r="AB9" i="2"/>
  <c r="AC9" i="2"/>
  <c r="T10" i="2"/>
  <c r="U10" i="2"/>
  <c r="V10" i="2"/>
  <c r="W10" i="2"/>
  <c r="X10" i="2"/>
  <c r="Y10" i="2"/>
  <c r="Z10" i="2"/>
  <c r="AA10" i="2"/>
  <c r="AB10" i="2"/>
  <c r="AC10" i="2"/>
  <c r="T11" i="2"/>
  <c r="U11" i="2"/>
  <c r="V11" i="2"/>
  <c r="W11" i="2"/>
  <c r="X11" i="2"/>
  <c r="Y11" i="2"/>
  <c r="Z11" i="2"/>
  <c r="AA11" i="2"/>
  <c r="AB11" i="2"/>
  <c r="AC11" i="2"/>
  <c r="T12" i="2"/>
  <c r="U12" i="2"/>
  <c r="V12" i="2"/>
  <c r="W12" i="2"/>
  <c r="X12" i="2"/>
  <c r="Y12" i="2"/>
  <c r="Z12" i="2"/>
  <c r="AA12" i="2"/>
  <c r="AB12" i="2"/>
  <c r="AC12" i="2"/>
  <c r="T13" i="2"/>
  <c r="U13" i="2"/>
  <c r="V13" i="2"/>
  <c r="W13" i="2"/>
  <c r="X13" i="2"/>
  <c r="Y13" i="2"/>
  <c r="Z13" i="2"/>
  <c r="AA13" i="2"/>
  <c r="AB13" i="2"/>
  <c r="AC13" i="2"/>
  <c r="T14" i="2"/>
  <c r="U14" i="2"/>
  <c r="V14" i="2"/>
  <c r="W14" i="2"/>
  <c r="X14" i="2"/>
  <c r="Y14" i="2"/>
  <c r="Z14" i="2"/>
  <c r="AA14" i="2"/>
  <c r="AB14" i="2"/>
  <c r="AC14" i="2"/>
  <c r="T15" i="2"/>
  <c r="U15" i="2"/>
  <c r="V15" i="2"/>
  <c r="W15" i="2"/>
  <c r="X15" i="2"/>
  <c r="Y15" i="2"/>
  <c r="Z15" i="2"/>
  <c r="AA15" i="2"/>
  <c r="AB15" i="2"/>
  <c r="AC15" i="2"/>
  <c r="T16" i="2"/>
  <c r="U16" i="2"/>
  <c r="V16" i="2"/>
  <c r="W16" i="2"/>
  <c r="X16" i="2"/>
  <c r="Y16" i="2"/>
  <c r="Z16" i="2"/>
  <c r="AA16" i="2"/>
  <c r="AB16" i="2"/>
  <c r="AC16" i="2"/>
  <c r="T17" i="2"/>
  <c r="U17" i="2"/>
  <c r="V17" i="2"/>
  <c r="W17" i="2"/>
  <c r="X17" i="2"/>
  <c r="Y17" i="2"/>
  <c r="Z17" i="2"/>
  <c r="AA17" i="2"/>
  <c r="AB17" i="2"/>
  <c r="AC17" i="2"/>
  <c r="T18" i="2"/>
  <c r="U18" i="2"/>
  <c r="V18" i="2"/>
  <c r="W18" i="2"/>
  <c r="X18" i="2"/>
  <c r="Y18" i="2"/>
  <c r="Z18" i="2"/>
  <c r="AA18" i="2"/>
  <c r="AB18" i="2"/>
  <c r="AC18" i="2"/>
  <c r="T19" i="2"/>
  <c r="U19" i="2"/>
  <c r="V19" i="2"/>
  <c r="W19" i="2"/>
  <c r="X19" i="2"/>
  <c r="Y19" i="2"/>
  <c r="Z19" i="2"/>
  <c r="AA19" i="2"/>
  <c r="AB19" i="2"/>
  <c r="AC19" i="2"/>
  <c r="T20" i="2"/>
  <c r="U20" i="2"/>
  <c r="V20" i="2"/>
  <c r="W20" i="2"/>
  <c r="X20" i="2"/>
  <c r="Y20" i="2"/>
  <c r="Z20" i="2"/>
  <c r="AA20" i="2"/>
  <c r="AB20" i="2"/>
  <c r="AC20" i="2"/>
  <c r="T21" i="2"/>
  <c r="U21" i="2"/>
  <c r="V21" i="2"/>
  <c r="W21" i="2"/>
  <c r="X21" i="2"/>
  <c r="Y21" i="2"/>
  <c r="Z21" i="2"/>
  <c r="AA21" i="2"/>
  <c r="AB21" i="2"/>
  <c r="AC21" i="2"/>
  <c r="T22" i="2"/>
  <c r="U22" i="2"/>
  <c r="V22" i="2"/>
  <c r="W22" i="2"/>
  <c r="X22" i="2"/>
  <c r="Y22" i="2"/>
  <c r="Z22" i="2"/>
  <c r="AA22" i="2"/>
  <c r="AB22" i="2"/>
  <c r="AC22" i="2"/>
  <c r="T23" i="2"/>
  <c r="U23" i="2"/>
  <c r="V23" i="2"/>
  <c r="W23" i="2"/>
  <c r="X23" i="2"/>
  <c r="Y23" i="2"/>
  <c r="Z23" i="2"/>
  <c r="AA23" i="2"/>
  <c r="AB23" i="2"/>
  <c r="AC23" i="2"/>
  <c r="T24" i="2"/>
  <c r="U24" i="2"/>
  <c r="V24" i="2"/>
  <c r="W24" i="2"/>
  <c r="X24" i="2"/>
  <c r="Y24" i="2"/>
  <c r="Z24" i="2"/>
  <c r="AA24" i="2"/>
  <c r="AB24" i="2"/>
  <c r="AC24" i="2"/>
  <c r="T25" i="2"/>
  <c r="U25" i="2"/>
  <c r="V25" i="2"/>
  <c r="W25" i="2"/>
  <c r="X25" i="2"/>
  <c r="Y25" i="2"/>
  <c r="Z25" i="2"/>
  <c r="AA25" i="2"/>
  <c r="AB25" i="2"/>
  <c r="AC25" i="2"/>
  <c r="C4" i="2"/>
  <c r="D4" i="2"/>
  <c r="E4" i="2"/>
  <c r="F4" i="2"/>
  <c r="G4" i="2"/>
  <c r="H4" i="2"/>
  <c r="I4" i="2"/>
  <c r="J4" i="2"/>
  <c r="K4" i="2"/>
  <c r="L4" i="2"/>
  <c r="M4" i="2"/>
  <c r="N4" i="2"/>
  <c r="O4" i="2"/>
  <c r="P4" i="2"/>
  <c r="Q4" i="2"/>
  <c r="R4" i="2"/>
  <c r="S4" i="2"/>
  <c r="C5" i="2"/>
  <c r="D5" i="2"/>
  <c r="E5" i="2"/>
  <c r="F5" i="2"/>
  <c r="G5" i="2"/>
  <c r="H5" i="2"/>
  <c r="I5" i="2"/>
  <c r="J5" i="2"/>
  <c r="K5" i="2"/>
  <c r="L5" i="2"/>
  <c r="M5" i="2"/>
  <c r="N5" i="2"/>
  <c r="O5" i="2"/>
  <c r="P5" i="2"/>
  <c r="Q5" i="2"/>
  <c r="R5" i="2"/>
  <c r="S5" i="2"/>
  <c r="C6" i="2"/>
  <c r="D6" i="2"/>
  <c r="E6" i="2"/>
  <c r="F6" i="2"/>
  <c r="G6" i="2"/>
  <c r="H6" i="2"/>
  <c r="I6" i="2"/>
  <c r="J6" i="2"/>
  <c r="K6" i="2"/>
  <c r="L6" i="2"/>
  <c r="M6" i="2"/>
  <c r="N6" i="2"/>
  <c r="O6" i="2"/>
  <c r="P6" i="2"/>
  <c r="Q6" i="2"/>
  <c r="R6" i="2"/>
  <c r="S6" i="2"/>
  <c r="C7" i="2"/>
  <c r="D7" i="2"/>
  <c r="E7" i="2"/>
  <c r="F7" i="2"/>
  <c r="G7" i="2"/>
  <c r="H7" i="2"/>
  <c r="I7" i="2"/>
  <c r="J7" i="2"/>
  <c r="K7" i="2"/>
  <c r="L7" i="2"/>
  <c r="M7" i="2"/>
  <c r="N7" i="2"/>
  <c r="O7" i="2"/>
  <c r="P7" i="2"/>
  <c r="Q7" i="2"/>
  <c r="R7" i="2"/>
  <c r="S7" i="2"/>
  <c r="C8" i="2"/>
  <c r="D8" i="2"/>
  <c r="E8" i="2"/>
  <c r="F8" i="2"/>
  <c r="G8" i="2"/>
  <c r="H8" i="2"/>
  <c r="I8" i="2"/>
  <c r="J8" i="2"/>
  <c r="K8" i="2"/>
  <c r="L8" i="2"/>
  <c r="M8" i="2"/>
  <c r="N8" i="2"/>
  <c r="O8" i="2"/>
  <c r="P8" i="2"/>
  <c r="Q8" i="2"/>
  <c r="R8" i="2"/>
  <c r="S8" i="2"/>
  <c r="C9" i="2"/>
  <c r="D9" i="2"/>
  <c r="E9" i="2"/>
  <c r="F9" i="2"/>
  <c r="G9" i="2"/>
  <c r="H9" i="2"/>
  <c r="I9" i="2"/>
  <c r="J9" i="2"/>
  <c r="K9" i="2"/>
  <c r="L9" i="2"/>
  <c r="M9" i="2"/>
  <c r="N9" i="2"/>
  <c r="O9" i="2"/>
  <c r="P9" i="2"/>
  <c r="Q9" i="2"/>
  <c r="R9" i="2"/>
  <c r="S9" i="2"/>
  <c r="C10" i="2"/>
  <c r="D10" i="2"/>
  <c r="E10" i="2"/>
  <c r="F10" i="2"/>
  <c r="G10" i="2"/>
  <c r="H10" i="2"/>
  <c r="I10" i="2"/>
  <c r="J10" i="2"/>
  <c r="K10" i="2"/>
  <c r="L10" i="2"/>
  <c r="M10" i="2"/>
  <c r="N10" i="2"/>
  <c r="O10" i="2"/>
  <c r="P10" i="2"/>
  <c r="Q10" i="2"/>
  <c r="R10" i="2"/>
  <c r="S10" i="2"/>
  <c r="C11" i="2"/>
  <c r="D11" i="2"/>
  <c r="E11" i="2"/>
  <c r="F11" i="2"/>
  <c r="G11" i="2"/>
  <c r="H11" i="2"/>
  <c r="I11" i="2"/>
  <c r="J11" i="2"/>
  <c r="K11" i="2"/>
  <c r="L11" i="2"/>
  <c r="M11" i="2"/>
  <c r="N11" i="2"/>
  <c r="O11" i="2"/>
  <c r="P11" i="2"/>
  <c r="Q11" i="2"/>
  <c r="R11" i="2"/>
  <c r="S11" i="2"/>
  <c r="C12" i="2"/>
  <c r="D12" i="2"/>
  <c r="E12" i="2"/>
  <c r="F12" i="2"/>
  <c r="G12" i="2"/>
  <c r="H12" i="2"/>
  <c r="I12" i="2"/>
  <c r="J12" i="2"/>
  <c r="K12" i="2"/>
  <c r="L12" i="2"/>
  <c r="M12" i="2"/>
  <c r="N12" i="2"/>
  <c r="O12" i="2"/>
  <c r="P12" i="2"/>
  <c r="Q12" i="2"/>
  <c r="R12" i="2"/>
  <c r="S12" i="2"/>
  <c r="C13" i="2"/>
  <c r="D13" i="2"/>
  <c r="E13" i="2"/>
  <c r="F13" i="2"/>
  <c r="G13" i="2"/>
  <c r="H13" i="2"/>
  <c r="I13" i="2"/>
  <c r="J13" i="2"/>
  <c r="K13" i="2"/>
  <c r="L13" i="2"/>
  <c r="M13" i="2"/>
  <c r="N13" i="2"/>
  <c r="O13" i="2"/>
  <c r="P13" i="2"/>
  <c r="Q13" i="2"/>
  <c r="R13" i="2"/>
  <c r="S13" i="2"/>
  <c r="C14" i="2"/>
  <c r="D14" i="2"/>
  <c r="E14" i="2"/>
  <c r="F14" i="2"/>
  <c r="G14" i="2"/>
  <c r="H14" i="2"/>
  <c r="I14" i="2"/>
  <c r="J14" i="2"/>
  <c r="K14" i="2"/>
  <c r="L14" i="2"/>
  <c r="M14" i="2"/>
  <c r="N14" i="2"/>
  <c r="O14" i="2"/>
  <c r="P14" i="2"/>
  <c r="Q14" i="2"/>
  <c r="R14" i="2"/>
  <c r="S14" i="2"/>
  <c r="C15" i="2"/>
  <c r="D15" i="2"/>
  <c r="E15" i="2"/>
  <c r="F15" i="2"/>
  <c r="G15" i="2"/>
  <c r="H15" i="2"/>
  <c r="I15" i="2"/>
  <c r="J15" i="2"/>
  <c r="K15" i="2"/>
  <c r="L15" i="2"/>
  <c r="M15" i="2"/>
  <c r="N15" i="2"/>
  <c r="O15" i="2"/>
  <c r="P15" i="2"/>
  <c r="Q15" i="2"/>
  <c r="R15" i="2"/>
  <c r="S15" i="2"/>
  <c r="C16" i="2"/>
  <c r="D16" i="2"/>
  <c r="E16" i="2"/>
  <c r="F16" i="2"/>
  <c r="G16" i="2"/>
  <c r="H16" i="2"/>
  <c r="I16" i="2"/>
  <c r="J16" i="2"/>
  <c r="K16" i="2"/>
  <c r="L16" i="2"/>
  <c r="M16" i="2"/>
  <c r="N16" i="2"/>
  <c r="O16" i="2"/>
  <c r="P16" i="2"/>
  <c r="Q16" i="2"/>
  <c r="R16" i="2"/>
  <c r="S16" i="2"/>
  <c r="C17" i="2"/>
  <c r="D17" i="2"/>
  <c r="E17" i="2"/>
  <c r="F17" i="2"/>
  <c r="G17" i="2"/>
  <c r="H17" i="2"/>
  <c r="I17" i="2"/>
  <c r="J17" i="2"/>
  <c r="K17" i="2"/>
  <c r="L17" i="2"/>
  <c r="M17" i="2"/>
  <c r="N17" i="2"/>
  <c r="O17" i="2"/>
  <c r="P17" i="2"/>
  <c r="Q17" i="2"/>
  <c r="R17" i="2"/>
  <c r="S17" i="2"/>
  <c r="C18" i="2"/>
  <c r="D18" i="2"/>
  <c r="E18" i="2"/>
  <c r="F18" i="2"/>
  <c r="G18" i="2"/>
  <c r="H18" i="2"/>
  <c r="I18" i="2"/>
  <c r="J18" i="2"/>
  <c r="K18" i="2"/>
  <c r="L18" i="2"/>
  <c r="M18" i="2"/>
  <c r="N18" i="2"/>
  <c r="O18" i="2"/>
  <c r="P18" i="2"/>
  <c r="Q18" i="2"/>
  <c r="R18" i="2"/>
  <c r="S18" i="2"/>
  <c r="C19" i="2"/>
  <c r="D19" i="2"/>
  <c r="E19" i="2"/>
  <c r="F19" i="2"/>
  <c r="G19" i="2"/>
  <c r="H19" i="2"/>
  <c r="I19" i="2"/>
  <c r="J19" i="2"/>
  <c r="K19" i="2"/>
  <c r="L19" i="2"/>
  <c r="M19" i="2"/>
  <c r="N19" i="2"/>
  <c r="O19" i="2"/>
  <c r="P19" i="2"/>
  <c r="Q19" i="2"/>
  <c r="R19" i="2"/>
  <c r="S19" i="2"/>
  <c r="C20" i="2"/>
  <c r="D20" i="2"/>
  <c r="E20" i="2"/>
  <c r="F20" i="2"/>
  <c r="G20" i="2"/>
  <c r="H20" i="2"/>
  <c r="I20" i="2"/>
  <c r="J20" i="2"/>
  <c r="K20" i="2"/>
  <c r="L20" i="2"/>
  <c r="M20" i="2"/>
  <c r="N20" i="2"/>
  <c r="O20" i="2"/>
  <c r="P20" i="2"/>
  <c r="Q20" i="2"/>
  <c r="R20" i="2"/>
  <c r="S20" i="2"/>
  <c r="C21" i="2"/>
  <c r="D21" i="2"/>
  <c r="E21" i="2"/>
  <c r="F21" i="2"/>
  <c r="G21" i="2"/>
  <c r="H21" i="2"/>
  <c r="I21" i="2"/>
  <c r="J21" i="2"/>
  <c r="K21" i="2"/>
  <c r="L21" i="2"/>
  <c r="M21" i="2"/>
  <c r="N21" i="2"/>
  <c r="O21" i="2"/>
  <c r="P21" i="2"/>
  <c r="Q21" i="2"/>
  <c r="R21" i="2"/>
  <c r="S21" i="2"/>
  <c r="C22" i="2"/>
  <c r="D22" i="2"/>
  <c r="E22" i="2"/>
  <c r="F22" i="2"/>
  <c r="G22" i="2"/>
  <c r="H22" i="2"/>
  <c r="I22" i="2"/>
  <c r="J22" i="2"/>
  <c r="K22" i="2"/>
  <c r="L22" i="2"/>
  <c r="M22" i="2"/>
  <c r="N22" i="2"/>
  <c r="O22" i="2"/>
  <c r="P22" i="2"/>
  <c r="Q22" i="2"/>
  <c r="R22" i="2"/>
  <c r="S22" i="2"/>
  <c r="C23" i="2"/>
  <c r="D23" i="2"/>
  <c r="E23" i="2"/>
  <c r="F23" i="2"/>
  <c r="G23" i="2"/>
  <c r="H23" i="2"/>
  <c r="I23" i="2"/>
  <c r="J23" i="2"/>
  <c r="K23" i="2"/>
  <c r="L23" i="2"/>
  <c r="M23" i="2"/>
  <c r="N23" i="2"/>
  <c r="O23" i="2"/>
  <c r="P23" i="2"/>
  <c r="Q23" i="2"/>
  <c r="R23" i="2"/>
  <c r="S23" i="2"/>
  <c r="C24" i="2"/>
  <c r="D24" i="2"/>
  <c r="E24" i="2"/>
  <c r="F24" i="2"/>
  <c r="G24" i="2"/>
  <c r="H24" i="2"/>
  <c r="I24" i="2"/>
  <c r="J24" i="2"/>
  <c r="K24" i="2"/>
  <c r="L24" i="2"/>
  <c r="M24" i="2"/>
  <c r="N24" i="2"/>
  <c r="O24" i="2"/>
  <c r="P24" i="2"/>
  <c r="Q24" i="2"/>
  <c r="R24" i="2"/>
  <c r="S24" i="2"/>
  <c r="C25" i="2"/>
  <c r="D25" i="2"/>
  <c r="E25" i="2"/>
  <c r="F25" i="2"/>
  <c r="G25" i="2"/>
  <c r="H25" i="2"/>
  <c r="I25" i="2"/>
  <c r="J25" i="2"/>
  <c r="K25" i="2"/>
  <c r="L25" i="2"/>
  <c r="M25" i="2"/>
  <c r="N25" i="2"/>
  <c r="O25" i="2"/>
  <c r="P25" i="2"/>
  <c r="Q25" i="2"/>
  <c r="R25" i="2"/>
  <c r="S25" i="2"/>
  <c r="B5" i="2"/>
  <c r="B6" i="2"/>
  <c r="B7" i="2"/>
  <c r="B8" i="2"/>
  <c r="B9" i="2"/>
  <c r="B10" i="2"/>
  <c r="B11" i="2"/>
  <c r="B12" i="2"/>
  <c r="B13" i="2"/>
  <c r="B14" i="2"/>
  <c r="B15" i="2"/>
  <c r="B16" i="2"/>
  <c r="B17" i="2"/>
  <c r="B18" i="2"/>
  <c r="B19" i="2"/>
  <c r="B20" i="2"/>
  <c r="B21" i="2"/>
  <c r="B22" i="2"/>
  <c r="B23" i="2"/>
  <c r="B24" i="2"/>
  <c r="B25" i="2"/>
  <c r="B4" i="2"/>
  <c r="AK25" i="1"/>
  <c r="R35" i="2"/>
  <c r="R33" i="2"/>
  <c r="AK5" i="1"/>
  <c r="AK6" i="1"/>
  <c r="AK7" i="1"/>
  <c r="AK8" i="1"/>
  <c r="AK9" i="1"/>
  <c r="AK10" i="1"/>
  <c r="AK11" i="1"/>
  <c r="AK12" i="1"/>
  <c r="AK13" i="1"/>
  <c r="AK14" i="1"/>
  <c r="AK15" i="1"/>
  <c r="AK16" i="1"/>
  <c r="AK17" i="1"/>
  <c r="AK18" i="1"/>
  <c r="AK19" i="1"/>
  <c r="AK20" i="1"/>
  <c r="AK21" i="1"/>
  <c r="AK22" i="1"/>
  <c r="AK23" i="1"/>
  <c r="AK24" i="1"/>
  <c r="AK4" i="1"/>
  <c r="C25" i="1"/>
  <c r="D25" i="1"/>
  <c r="E25" i="1"/>
  <c r="F25"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B25" i="1"/>
</calcChain>
</file>

<file path=xl/sharedStrings.xml><?xml version="1.0" encoding="utf-8"?>
<sst xmlns="http://schemas.openxmlformats.org/spreadsheetml/2006/main" count="217" uniqueCount="122">
  <si>
    <t>2017-2020</t>
  </si>
  <si>
    <t>AGRICULTURE AND FOOD SCIENCE</t>
  </si>
  <si>
    <t>Australia</t>
  </si>
  <si>
    <t>Austria</t>
  </si>
  <si>
    <t>Belgium</t>
  </si>
  <si>
    <t>Canada</t>
  </si>
  <si>
    <t>China</t>
  </si>
  <si>
    <t>Denmark</t>
  </si>
  <si>
    <t>Finland</t>
  </si>
  <si>
    <t>France</t>
  </si>
  <si>
    <t>Germany</t>
  </si>
  <si>
    <t>Ireland</t>
  </si>
  <si>
    <t>Japan</t>
  </si>
  <si>
    <t>Netherlands</t>
  </si>
  <si>
    <t>Norway</t>
  </si>
  <si>
    <t>Singapore</t>
  </si>
  <si>
    <t>South Korea</t>
  </si>
  <si>
    <t>Sweden</t>
  </si>
  <si>
    <t>Switzerland</t>
  </si>
  <si>
    <t>United Kingdom</t>
  </si>
  <si>
    <t>United States</t>
  </si>
  <si>
    <t>Italy</t>
  </si>
  <si>
    <t>Spain</t>
  </si>
  <si>
    <t>ASTRONOMY AND ASTROPHYSICS</t>
  </si>
  <si>
    <t>BASIC LIFE SCIENCES</t>
  </si>
  <si>
    <t>BASIC MEDICAL SCIENCES</t>
  </si>
  <si>
    <t>BIOLOGICAL SCIENCES</t>
  </si>
  <si>
    <t>BIOMEDICAL SCIENCES</t>
  </si>
  <si>
    <t>CHEMISTRY AND CHEMICAL ENGINEERING</t>
  </si>
  <si>
    <t>CIVIL ENGINEERING AND CONSTRUCTION</t>
  </si>
  <si>
    <t>CLINICAL MEDICINE</t>
  </si>
  <si>
    <t>COMPUTER SCIENCES</t>
  </si>
  <si>
    <t>CREATIVE ARTS, CULTURE AND MUSIC</t>
  </si>
  <si>
    <t>EARTH SCIENCES AND TECHNOLOGY</t>
  </si>
  <si>
    <t>ECONOMICS AND BUSINESS</t>
  </si>
  <si>
    <t>EDUCATIONAL SCIENCES</t>
  </si>
  <si>
    <t>ELECTRICAL ENGINEERING AND TELECOMMUNICATION</t>
  </si>
  <si>
    <t>ENERGY SCIENCE AND TECHNOLOGY</t>
  </si>
  <si>
    <t>ENVIRONMENTAL SCIENCES AND TECHNOLOGY</t>
  </si>
  <si>
    <t>GENERAL AND INDUSTRIAL ENGINEERING</t>
  </si>
  <si>
    <t>HEALTH SCIENCES</t>
  </si>
  <si>
    <t>HISTORY, PHILOSOPHY AND RELIGION</t>
  </si>
  <si>
    <t>INFORMATION AND COMMUNICATION SCIENCES</t>
  </si>
  <si>
    <t>INSTRUMENTS AND INSTRUMENTATION</t>
  </si>
  <si>
    <t>LANGUAGE AND LINGUISTICS</t>
  </si>
  <si>
    <t>LAW AND CRIMINOLOGY</t>
  </si>
  <si>
    <t>LITERATURE</t>
  </si>
  <si>
    <t>MANAGEMENT AND PLANNING</t>
  </si>
  <si>
    <t>MATHEMATICS</t>
  </si>
  <si>
    <t>MECHANICAL ENGINEERING AND AEROSPACE</t>
  </si>
  <si>
    <t>MULTIDISCIPLINARY JOURNALS</t>
  </si>
  <si>
    <t>PHYSICS AND MATERIALS SCIENCE</t>
  </si>
  <si>
    <t>POLITICAL SCIENCE AND PUBLIC ADMINISTRATION</t>
  </si>
  <si>
    <t>PSYCHOLOGY</t>
  </si>
  <si>
    <t>SOCIAL AND BEHAVIORAL SCIENCES, INTERDISCIPLINARY</t>
  </si>
  <si>
    <t>SOCIOLOGY AND ANTHROPOLOGY</t>
  </si>
  <si>
    <t>STATISTICAL SCIENCES</t>
  </si>
  <si>
    <t xml:space="preserve">Each cell shows the total number of publications (articles and reviews) per country, period and  nowt sientific fields. </t>
  </si>
  <si>
    <t>Total</t>
  </si>
  <si>
    <t xml:space="preserve">De OSI voor Nederland is berekend als het aandeel van het aantal publicaties binnen een specifieke discipline voor Nederland op het totaal van de Nederlandse publicaties gedeeld door datzelfde aandeel op het niveau van het totaal van alle landen in de tabel. </t>
  </si>
  <si>
    <t xml:space="preserve">Als voorbeeld: </t>
  </si>
  <si>
    <t>OSI landbouw en voedingswetenschappen</t>
  </si>
  <si>
    <t>NL publicaties landbouw- en voedingswetenschappen / totaal aantal NL publicaties</t>
  </si>
  <si>
    <t xml:space="preserve">/ </t>
  </si>
  <si>
    <t>------------------------------------------------------------------------------------------------------</t>
  </si>
  <si>
    <t>-----------------------------------------------------------------------------------------------------------------</t>
  </si>
  <si>
    <t>-------------------------------------</t>
  </si>
  <si>
    <t>------------</t>
  </si>
  <si>
    <t xml:space="preserve">= </t>
  </si>
  <si>
    <t>Publicaties landbouw- en voedingswetenschappen alle landen / Totaal aantal publicatiea alle landen</t>
  </si>
  <si>
    <t>Bron: CWTS / Web of Science, Clarivate Analytics. Verdere bewerking: Rathenau Insituut</t>
  </si>
  <si>
    <t>*) Gebiedsgenormeerde citatie-impactscores CI (mondiaal gemiddelde = 1,0).</t>
  </si>
  <si>
    <t>ten opzichte van het mondiale gemiddelde aan ontvangen citaties per gebied (mondiaal gemiddelde = 1,0).</t>
  </si>
  <si>
    <t xml:space="preserve">**) OSI Onderzoekspecialisatie-index: percentage Nederlandse onderzoekspublicaties per gebied in de totale Nederlandse publicatie-output </t>
  </si>
  <si>
    <t>gedeeld door het gemiddelde percentage van dezelfde gebied in de publicatie-output van</t>
  </si>
  <si>
    <t xml:space="preserve"> alle referentielanden tezamen ongewogen naar publicatieomvang van de landen (mondiaal gemiddelde = 1,0).</t>
  </si>
  <si>
    <t>Benedengemiddeld (OSI≤0,8)</t>
  </si>
  <si>
    <t>Gemiddeld (0,8&lt;OSI&lt;1,2)</t>
  </si>
  <si>
    <t>Bovengemiddeld (OSI≥1,2)</t>
  </si>
  <si>
    <t>Zeer hoog (CI≥1,5)</t>
  </si>
  <si>
    <t>Informatie en communicatiewetenschappen</t>
  </si>
  <si>
    <t>Politieke wetenschappen</t>
  </si>
  <si>
    <t>Hoog (1,3&lt;CI&lt;1,5)</t>
  </si>
  <si>
    <t>Chemie en chemische technologie</t>
  </si>
  <si>
    <t>Fundamentele Levenswetenschappen</t>
  </si>
  <si>
    <t>Klinische geneeskunde</t>
  </si>
  <si>
    <t>Fysica en materiaalkunde</t>
  </si>
  <si>
    <t>Biologische wetenschappen</t>
  </si>
  <si>
    <t>Management en planning</t>
  </si>
  <si>
    <t>Milieuwetenschappen</t>
  </si>
  <si>
    <t>Sociologie en antropologie</t>
  </si>
  <si>
    <t>Psychologische wetenschappen</t>
  </si>
  <si>
    <t>Bovengemiddeld (1,1&lt;CI≤1,3)</t>
  </si>
  <si>
    <t>Civiele techniek</t>
  </si>
  <si>
    <t>Landbouw- en voedingswetenschappen</t>
  </si>
  <si>
    <t>Sterrenkunde</t>
  </si>
  <si>
    <t>Electrotechniek</t>
  </si>
  <si>
    <t>Fundamentele medische wetenshappen</t>
  </si>
  <si>
    <t>Energiewetenschappen</t>
  </si>
  <si>
    <t>Biomedische wetenschappen</t>
  </si>
  <si>
    <t>Onderwijswetenschappen</t>
  </si>
  <si>
    <t>Algemene en productie technologie</t>
  </si>
  <si>
    <t>Aardwetenschappen en technologie</t>
  </si>
  <si>
    <t>Sociale en gedragswet. - interdisciplinair</t>
  </si>
  <si>
    <t>Werktuigbouwkunde</t>
  </si>
  <si>
    <t>Gemiddeld (0,9&lt;CI≤1,1)</t>
  </si>
  <si>
    <t>Computerwetenschappen</t>
  </si>
  <si>
    <t>Statistiek</t>
  </si>
  <si>
    <t>Instrumenten en instrumentarium</t>
  </si>
  <si>
    <t>Wiskunde</t>
  </si>
  <si>
    <t>Benedengemiddeld (0,7&lt;CI≤0,9)</t>
  </si>
  <si>
    <t>Rechten en criminologie</t>
  </si>
  <si>
    <t>OSI</t>
  </si>
  <si>
    <t>Voor website (2017-2020)</t>
  </si>
  <si>
    <t>Citatie-impact</t>
  </si>
  <si>
    <t>Economische wetenschappen</t>
  </si>
  <si>
    <t>Gezondheidswetenschappen</t>
  </si>
  <si>
    <t>Multidisciplinaire tijdschriften</t>
  </si>
  <si>
    <t>Literatuurwetenschappen*</t>
  </si>
  <si>
    <t>Kunsten, cultuur en muziek*</t>
  </si>
  <si>
    <t>Taal en linguïstiek*</t>
  </si>
  <si>
    <t>Geschiedenis, filosofie, en religie*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</si>
</sst>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theme="1"/>
      <name val="Arial"/>
      <family val="2"/>
    </font>
    <font>
      <sz val="11"/>
      <color rgb="FF417671"/>
      <name val="Calibri"/>
      <family val="2"/>
      <scheme val="minor"/>
    </font>
    <font>
      <b/>
      <sz val="11"/>
      <color theme="0"/>
      <name val="Calibri"/>
      <family val="2"/>
      <scheme val="minor"/>
    </font>
    <font>
      <b/>
      <sz val="11"/>
      <color rgb="FF41767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indexed="8"/>
      <name val="Calibri"/>
      <family val="2"/>
    </font>
    <font>
      <sz val="9"/>
      <color rgb="FFFF0000"/>
      <name val="Calibri"/>
      <family val="2"/>
    </font>
    <font>
      <sz val="9"/>
      <color rgb="FFFF0000"/>
      <name val="Calibri"/>
      <family val="2"/>
      <scheme val="minor"/>
    </font>
    <font>
      <sz val="9"/>
      <name val="Calibri"/>
      <family val="2"/>
    </font>
  </fonts>
  <fills count="4">
    <fill>
      <patternFill patternType="none"/>
    </fill>
    <fill>
      <patternFill patternType="gray125"/>
    </fill>
    <fill>
      <patternFill patternType="solid">
        <fgColor rgb="FF41767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60">
    <xf numFmtId="0" fontId="0" fillId="0" borderId="0" xfId="0"/>
    <xf numFmtId="0" fontId="1" fillId="0" borderId="0" xfId="0" applyFont="1"/>
    <xf numFmtId="2" fontId="0" fillId="0" borderId="0" xfId="0" applyNumberFormat="1" applyAlignment="1">
      <alignment horizontal="center"/>
    </xf>
    <xf numFmtId="2" fontId="2" fillId="2" borderId="0" xfId="0" applyNumberFormat="1" applyFont="1" applyFill="1" applyAlignment="1">
      <alignment horizontal="center"/>
    </xf>
    <xf numFmtId="0" fontId="3" fillId="0" borderId="0" xfId="0" applyFont="1"/>
    <xf numFmtId="0" fontId="1" fillId="0" borderId="0" xfId="0" applyFont="1" applyAlignment="1">
      <alignment horizontal="left" indent="1"/>
    </xf>
    <xf numFmtId="0" fontId="3" fillId="0" borderId="0" xfId="0" applyFont="1" applyAlignment="1">
      <alignment horizontal="left" indent="1"/>
    </xf>
    <xf numFmtId="0" fontId="1" fillId="0" borderId="0" xfId="0" applyFont="1" applyAlignment="1">
      <alignment horizontal="left"/>
    </xf>
    <xf numFmtId="3" fontId="0" fillId="0" borderId="0" xfId="0" applyNumberFormat="1"/>
    <xf numFmtId="164" fontId="0" fillId="0" borderId="0" xfId="0" applyNumberFormat="1" applyAlignment="1">
      <alignment horizontal="center"/>
    </xf>
    <xf numFmtId="0" fontId="4" fillId="0" borderId="0" xfId="0" applyFont="1"/>
    <xf numFmtId="0" fontId="5" fillId="0" borderId="0" xfId="0" applyFont="1"/>
    <xf numFmtId="0" fontId="4" fillId="0" borderId="0" xfId="0" applyFont="1" applyAlignment="1">
      <alignment horizontal="center"/>
    </xf>
    <xf numFmtId="0" fontId="4" fillId="0" borderId="0" xfId="0" quotePrefix="1" applyFont="1" applyAlignment="1">
      <alignment horizontal="center"/>
    </xf>
    <xf numFmtId="2" fontId="4" fillId="0" borderId="0" xfId="0" applyNumberFormat="1" applyFont="1" applyAlignment="1">
      <alignment horizontal="center"/>
    </xf>
    <xf numFmtId="0" fontId="4" fillId="0" borderId="0" xfId="0" quotePrefix="1" applyFont="1"/>
    <xf numFmtId="2" fontId="4" fillId="0" borderId="0" xfId="0" quotePrefix="1" applyNumberFormat="1" applyFont="1" applyAlignment="1">
      <alignment horizontal="center"/>
    </xf>
    <xf numFmtId="2" fontId="4" fillId="0" borderId="0" xfId="0" applyNumberFormat="1" applyFont="1"/>
    <xf numFmtId="0" fontId="6" fillId="0" borderId="0" xfId="0" applyFont="1"/>
    <xf numFmtId="0" fontId="1" fillId="3" borderId="0" xfId="0" applyFont="1" applyFill="1" applyAlignment="1">
      <alignment horizontal="left" indent="1"/>
    </xf>
    <xf numFmtId="3" fontId="4" fillId="0" borderId="0" xfId="0" applyNumberFormat="1" applyFont="1" applyAlignment="1">
      <alignment horizontal="center"/>
    </xf>
    <xf numFmtId="2" fontId="0" fillId="3" borderId="0" xfId="0" applyNumberFormat="1" applyFill="1" applyAlignment="1">
      <alignment horizontal="center"/>
    </xf>
    <xf numFmtId="0" fontId="5" fillId="0" borderId="0" xfId="0" applyFont="1" applyFill="1"/>
    <xf numFmtId="0" fontId="0" fillId="0" borderId="0" xfId="0" applyFill="1"/>
    <xf numFmtId="0" fontId="5" fillId="0" borderId="1" xfId="0" applyFont="1" applyFill="1" applyBorder="1"/>
    <xf numFmtId="0" fontId="5" fillId="0" borderId="2" xfId="0" applyFont="1" applyFill="1" applyBorder="1"/>
    <xf numFmtId="0" fontId="7" fillId="0" borderId="2" xfId="0" applyFont="1" applyFill="1" applyBorder="1"/>
    <xf numFmtId="0" fontId="8" fillId="0" borderId="2" xfId="0" applyFont="1" applyFill="1" applyBorder="1"/>
    <xf numFmtId="0" fontId="5" fillId="0" borderId="3" xfId="0" applyFont="1" applyFill="1" applyBorder="1"/>
    <xf numFmtId="0" fontId="7" fillId="0" borderId="4" xfId="0" applyFont="1" applyFill="1" applyBorder="1"/>
    <xf numFmtId="0" fontId="7" fillId="0" borderId="5" xfId="0" applyFont="1" applyFill="1" applyBorder="1"/>
    <xf numFmtId="0" fontId="8" fillId="0" borderId="3" xfId="0" applyFont="1" applyFill="1" applyBorder="1"/>
    <xf numFmtId="0" fontId="5" fillId="0" borderId="4" xfId="0" applyFont="1" applyFill="1" applyBorder="1"/>
    <xf numFmtId="0" fontId="8" fillId="0" borderId="4" xfId="0" applyFont="1" applyFill="1" applyBorder="1"/>
    <xf numFmtId="0" fontId="8" fillId="0" borderId="0" xfId="0" applyFont="1" applyFill="1"/>
    <xf numFmtId="0" fontId="8" fillId="0" borderId="5" xfId="0" applyFont="1" applyFill="1" applyBorder="1"/>
    <xf numFmtId="0" fontId="10" fillId="0" borderId="3" xfId="0" applyFont="1" applyFill="1" applyBorder="1"/>
    <xf numFmtId="0" fontId="5" fillId="0" borderId="6" xfId="0" applyFont="1" applyFill="1" applyBorder="1"/>
    <xf numFmtId="0" fontId="11" fillId="0" borderId="4" xfId="0" applyFont="1" applyFill="1" applyBorder="1"/>
    <xf numFmtId="0" fontId="12" fillId="0" borderId="3" xfId="0" applyFont="1" applyFill="1" applyBorder="1"/>
    <xf numFmtId="0" fontId="4" fillId="0" borderId="7" xfId="0" applyFont="1" applyFill="1" applyBorder="1"/>
    <xf numFmtId="0" fontId="1" fillId="0" borderId="0" xfId="0" applyFont="1" applyFill="1" applyAlignment="1">
      <alignment horizontal="left"/>
    </xf>
    <xf numFmtId="2" fontId="0" fillId="0" borderId="0" xfId="0" applyNumberFormat="1" applyFill="1" applyAlignment="1">
      <alignment horizontal="center"/>
    </xf>
    <xf numFmtId="0" fontId="0" fillId="0" borderId="4" xfId="0" applyFill="1" applyBorder="1"/>
    <xf numFmtId="0" fontId="8" fillId="0" borderId="8" xfId="0" applyFont="1" applyFill="1" applyBorder="1"/>
    <xf numFmtId="0" fontId="8" fillId="0" borderId="9" xfId="0" applyFont="1" applyFill="1" applyBorder="1"/>
    <xf numFmtId="0" fontId="8" fillId="0" borderId="10" xfId="0" applyFont="1" applyFill="1" applyBorder="1"/>
    <xf numFmtId="0" fontId="8" fillId="0" borderId="11" xfId="0" applyFont="1" applyFill="1" applyBorder="1"/>
    <xf numFmtId="0" fontId="0" fillId="0" borderId="0" xfId="0" applyFill="1" applyBorder="1"/>
    <xf numFmtId="0" fontId="5" fillId="0" borderId="0" xfId="0" applyFont="1" applyFill="1" applyBorder="1"/>
    <xf numFmtId="0" fontId="1" fillId="0" borderId="0" xfId="0" applyFont="1" applyFill="1" applyBorder="1" applyAlignment="1">
      <alignment horizontal="left"/>
    </xf>
    <xf numFmtId="2" fontId="0" fillId="0" borderId="0" xfId="0" applyNumberFormat="1" applyFill="1" applyBorder="1" applyAlignment="1">
      <alignment horizontal="center"/>
    </xf>
    <xf numFmtId="0" fontId="7" fillId="0" borderId="0" xfId="0" applyFont="1" applyFill="1" applyBorder="1"/>
    <xf numFmtId="0" fontId="8" fillId="0" borderId="0" xfId="0" applyFont="1" applyFill="1" applyBorder="1"/>
    <xf numFmtId="0" fontId="0" fillId="0" borderId="0" xfId="0" applyBorder="1"/>
    <xf numFmtId="0" fontId="9" fillId="0" borderId="0" xfId="0" applyFont="1" applyFill="1" applyBorder="1"/>
    <xf numFmtId="0" fontId="10" fillId="0" borderId="0" xfId="0" applyFont="1" applyFill="1" applyBorder="1"/>
    <xf numFmtId="0" fontId="11" fillId="0" borderId="0" xfId="0" applyFont="1" applyFill="1" applyBorder="1"/>
    <xf numFmtId="0" fontId="12" fillId="0" borderId="0" xfId="0" applyFont="1" applyFill="1" applyBorder="1"/>
    <xf numFmtId="0" fontId="4"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topLeftCell="I1" workbookViewId="0">
      <selection activeCell="A2" sqref="A1:AK25"/>
    </sheetView>
  </sheetViews>
  <sheetFormatPr defaultRowHeight="12.75" x14ac:dyDescent="0.2"/>
  <cols>
    <col min="1" max="1" width="17.28515625" bestFit="1" customWidth="1"/>
    <col min="2" max="2" width="9.5703125" bestFit="1" customWidth="1"/>
    <col min="37" max="37" width="9.5703125" bestFit="1" customWidth="1"/>
  </cols>
  <sheetData>
    <row r="1" spans="1:37" ht="15" x14ac:dyDescent="0.25">
      <c r="A1" s="3" t="s">
        <v>0</v>
      </c>
      <c r="B1" s="1" t="s">
        <v>57</v>
      </c>
    </row>
    <row r="3" spans="1:37" ht="15" x14ac:dyDescent="0.25">
      <c r="A3" s="4"/>
      <c r="B3" s="1" t="s">
        <v>1</v>
      </c>
      <c r="C3" s="7" t="s">
        <v>23</v>
      </c>
      <c r="D3" s="7" t="s">
        <v>24</v>
      </c>
      <c r="E3" s="7" t="s">
        <v>25</v>
      </c>
      <c r="F3" s="7" t="s">
        <v>26</v>
      </c>
      <c r="G3" s="7" t="s">
        <v>27</v>
      </c>
      <c r="H3" s="7" t="s">
        <v>28</v>
      </c>
      <c r="I3" s="7" t="s">
        <v>29</v>
      </c>
      <c r="J3" s="7" t="s">
        <v>30</v>
      </c>
      <c r="K3" s="7" t="s">
        <v>31</v>
      </c>
      <c r="L3" s="7" t="s">
        <v>32</v>
      </c>
      <c r="M3" s="7" t="s">
        <v>33</v>
      </c>
      <c r="N3" s="7" t="s">
        <v>34</v>
      </c>
      <c r="O3" s="7" t="s">
        <v>35</v>
      </c>
      <c r="P3" s="7" t="s">
        <v>36</v>
      </c>
      <c r="Q3" s="7" t="s">
        <v>37</v>
      </c>
      <c r="R3" s="7" t="s">
        <v>38</v>
      </c>
      <c r="S3" s="7" t="s">
        <v>39</v>
      </c>
      <c r="T3" s="7" t="s">
        <v>40</v>
      </c>
      <c r="U3" s="7" t="s">
        <v>41</v>
      </c>
      <c r="V3" s="7" t="s">
        <v>42</v>
      </c>
      <c r="W3" s="7" t="s">
        <v>43</v>
      </c>
      <c r="X3" s="7" t="s">
        <v>44</v>
      </c>
      <c r="Y3" s="7" t="s">
        <v>45</v>
      </c>
      <c r="Z3" s="7" t="s">
        <v>46</v>
      </c>
      <c r="AA3" s="7" t="s">
        <v>47</v>
      </c>
      <c r="AB3" s="7" t="s">
        <v>48</v>
      </c>
      <c r="AC3" s="7" t="s">
        <v>49</v>
      </c>
      <c r="AD3" s="7" t="s">
        <v>50</v>
      </c>
      <c r="AE3" s="7" t="s">
        <v>51</v>
      </c>
      <c r="AF3" s="7" t="s">
        <v>52</v>
      </c>
      <c r="AG3" s="7" t="s">
        <v>53</v>
      </c>
      <c r="AH3" s="7" t="s">
        <v>54</v>
      </c>
      <c r="AI3" s="7" t="s">
        <v>55</v>
      </c>
      <c r="AJ3" s="7" t="s">
        <v>56</v>
      </c>
      <c r="AK3" s="7" t="s">
        <v>58</v>
      </c>
    </row>
    <row r="4" spans="1:37" ht="15" x14ac:dyDescent="0.25">
      <c r="A4" s="5" t="s">
        <v>2</v>
      </c>
      <c r="B4" s="9">
        <v>9288.6666666666806</v>
      </c>
      <c r="C4" s="9">
        <v>5072.3333333333303</v>
      </c>
      <c r="D4" s="9">
        <v>14858.333333333299</v>
      </c>
      <c r="E4" s="9">
        <v>3055.2166666666699</v>
      </c>
      <c r="F4" s="9">
        <v>14610.65</v>
      </c>
      <c r="G4" s="9">
        <v>18709.833333333299</v>
      </c>
      <c r="H4" s="9">
        <v>17744.7833333333</v>
      </c>
      <c r="I4" s="9">
        <v>3511.1666666666702</v>
      </c>
      <c r="J4" s="9">
        <v>62582.616666666603</v>
      </c>
      <c r="K4" s="9">
        <v>7378.3</v>
      </c>
      <c r="L4" s="9">
        <v>1435.3</v>
      </c>
      <c r="M4" s="9">
        <v>13689.3166666667</v>
      </c>
      <c r="N4" s="9">
        <v>7250.9166666666697</v>
      </c>
      <c r="O4" s="9">
        <v>4812.5</v>
      </c>
      <c r="P4" s="9">
        <v>8588.3500000000095</v>
      </c>
      <c r="Q4" s="9">
        <v>4662.9499999999898</v>
      </c>
      <c r="R4" s="9">
        <v>22938.866666666599</v>
      </c>
      <c r="S4" s="9">
        <v>1934.5333333333299</v>
      </c>
      <c r="T4" s="9">
        <v>15883.416666666701</v>
      </c>
      <c r="U4" s="9">
        <v>3093.3</v>
      </c>
      <c r="V4" s="9">
        <v>1403.75</v>
      </c>
      <c r="W4" s="9">
        <v>1007.16666666667</v>
      </c>
      <c r="X4" s="9">
        <v>900.5</v>
      </c>
      <c r="Y4" s="9">
        <v>1801.5</v>
      </c>
      <c r="Z4" s="9">
        <v>666</v>
      </c>
      <c r="AA4" s="9">
        <v>3138.4166666666702</v>
      </c>
      <c r="AB4" s="9">
        <v>3500.3333333333298</v>
      </c>
      <c r="AC4" s="9">
        <v>4159.5333333333301</v>
      </c>
      <c r="AD4" s="9">
        <v>12050.333333333299</v>
      </c>
      <c r="AE4" s="9">
        <v>19092.249999999902</v>
      </c>
      <c r="AF4" s="9">
        <v>1790.9166666666699</v>
      </c>
      <c r="AG4" s="9">
        <v>7931.4166666666697</v>
      </c>
      <c r="AH4" s="9">
        <v>1970.4166666666699</v>
      </c>
      <c r="AI4" s="9">
        <v>3633.25</v>
      </c>
      <c r="AJ4" s="9">
        <v>1741.86666666667</v>
      </c>
      <c r="AK4" s="8">
        <f>SUM(B4:AJ4)</f>
        <v>305888.99999999971</v>
      </c>
    </row>
    <row r="5" spans="1:37" ht="15" x14ac:dyDescent="0.25">
      <c r="A5" s="5" t="s">
        <v>3</v>
      </c>
      <c r="B5" s="9">
        <v>1561.0833333333301</v>
      </c>
      <c r="C5" s="9">
        <v>1541</v>
      </c>
      <c r="D5" s="9">
        <v>5549.1666666666597</v>
      </c>
      <c r="E5" s="9">
        <v>717.75</v>
      </c>
      <c r="F5" s="9">
        <v>3189.6</v>
      </c>
      <c r="G5" s="9">
        <v>5691.74999999999</v>
      </c>
      <c r="H5" s="9">
        <v>5361.9499999999898</v>
      </c>
      <c r="I5" s="9">
        <v>483.25</v>
      </c>
      <c r="J5" s="9">
        <v>15769.016666666699</v>
      </c>
      <c r="K5" s="9">
        <v>1740.2333333333299</v>
      </c>
      <c r="L5" s="9">
        <v>425.16666666666703</v>
      </c>
      <c r="M5" s="9">
        <v>3053.65</v>
      </c>
      <c r="N5" s="9">
        <v>1238.4166666666699</v>
      </c>
      <c r="O5" s="9">
        <v>265.33333333333297</v>
      </c>
      <c r="P5" s="9">
        <v>1247.31666666667</v>
      </c>
      <c r="Q5" s="9">
        <v>942.95</v>
      </c>
      <c r="R5" s="9">
        <v>4617.5833333333303</v>
      </c>
      <c r="S5" s="9">
        <v>318.53333333333302</v>
      </c>
      <c r="T5" s="9">
        <v>1091.6666666666699</v>
      </c>
      <c r="U5" s="9">
        <v>718.83333333333303</v>
      </c>
      <c r="V5" s="9">
        <v>274.25</v>
      </c>
      <c r="W5" s="9">
        <v>424.5</v>
      </c>
      <c r="X5" s="9">
        <v>213.666666666667</v>
      </c>
      <c r="Y5" s="9">
        <v>139</v>
      </c>
      <c r="Z5" s="9">
        <v>168.666666666667</v>
      </c>
      <c r="AA5" s="9">
        <v>531.33333333333303</v>
      </c>
      <c r="AB5" s="9">
        <v>2732.0833333333298</v>
      </c>
      <c r="AC5" s="9">
        <v>881.28333333333296</v>
      </c>
      <c r="AD5" s="9">
        <v>3900.6666666666702</v>
      </c>
      <c r="AE5" s="9">
        <v>8131.7</v>
      </c>
      <c r="AF5" s="9">
        <v>385.5</v>
      </c>
      <c r="AG5" s="9">
        <v>1173.8333333333301</v>
      </c>
      <c r="AH5" s="9">
        <v>291.25</v>
      </c>
      <c r="AI5" s="9">
        <v>390.08333333333297</v>
      </c>
      <c r="AJ5" s="9">
        <v>553.93333333333305</v>
      </c>
      <c r="AK5" s="8">
        <f t="shared" ref="AK5:AK24" si="0">SUM(B5:AJ5)</f>
        <v>75716</v>
      </c>
    </row>
    <row r="6" spans="1:37" ht="15" x14ac:dyDescent="0.25">
      <c r="A6" s="5" t="s">
        <v>4</v>
      </c>
      <c r="B6" s="9">
        <v>2847</v>
      </c>
      <c r="C6" s="9">
        <v>2208.1666666666702</v>
      </c>
      <c r="D6" s="9">
        <v>6568.1666666666597</v>
      </c>
      <c r="E6" s="9">
        <v>1209.95</v>
      </c>
      <c r="F6" s="9">
        <v>4396.0833333333303</v>
      </c>
      <c r="G6" s="9">
        <v>8734.3500000000095</v>
      </c>
      <c r="H6" s="9">
        <v>7292.6833333333298</v>
      </c>
      <c r="I6" s="9">
        <v>600.33333333333303</v>
      </c>
      <c r="J6" s="9">
        <v>23491.433333333302</v>
      </c>
      <c r="K6" s="9">
        <v>1689.9166666666699</v>
      </c>
      <c r="L6" s="9">
        <v>588.86666666666702</v>
      </c>
      <c r="M6" s="9">
        <v>2869.88333333333</v>
      </c>
      <c r="N6" s="9">
        <v>1745.25</v>
      </c>
      <c r="O6" s="9">
        <v>817.83333333333303</v>
      </c>
      <c r="P6" s="9">
        <v>2311.2666666666701</v>
      </c>
      <c r="Q6" s="9">
        <v>1260.6666666666699</v>
      </c>
      <c r="R6" s="9">
        <v>5648.4</v>
      </c>
      <c r="S6" s="9">
        <v>513.33333333333303</v>
      </c>
      <c r="T6" s="9">
        <v>2555.5833333333298</v>
      </c>
      <c r="U6" s="9">
        <v>1431.2833333333299</v>
      </c>
      <c r="V6" s="9">
        <v>417.16666666666703</v>
      </c>
      <c r="W6" s="9">
        <v>502.08333333333297</v>
      </c>
      <c r="X6" s="9">
        <v>562.66666666666697</v>
      </c>
      <c r="Y6" s="9">
        <v>489.83333333333297</v>
      </c>
      <c r="Z6" s="9">
        <v>340.83333333333297</v>
      </c>
      <c r="AA6" s="9">
        <v>835.5</v>
      </c>
      <c r="AB6" s="9">
        <v>1732.3333333333301</v>
      </c>
      <c r="AC6" s="9">
        <v>1269.0833333333301</v>
      </c>
      <c r="AD6" s="9">
        <v>4213.8333333333303</v>
      </c>
      <c r="AE6" s="9">
        <v>8463.4500000000007</v>
      </c>
      <c r="AF6" s="9">
        <v>754.58333333333303</v>
      </c>
      <c r="AG6" s="9">
        <v>2647.1666666666702</v>
      </c>
      <c r="AH6" s="9">
        <v>543.91666666666697</v>
      </c>
      <c r="AI6" s="9">
        <v>633.83333333333303</v>
      </c>
      <c r="AJ6" s="9">
        <v>842.26666666666699</v>
      </c>
      <c r="AK6" s="8">
        <f t="shared" si="0"/>
        <v>103028.99999999994</v>
      </c>
    </row>
    <row r="7" spans="1:37" ht="15" x14ac:dyDescent="0.25">
      <c r="A7" s="5" t="s">
        <v>5</v>
      </c>
      <c r="B7" s="9">
        <v>8064.6666666666697</v>
      </c>
      <c r="C7" s="9">
        <v>4872.3333333333303</v>
      </c>
      <c r="D7" s="9">
        <v>18400.499999999902</v>
      </c>
      <c r="E7" s="9">
        <v>3305.86666666667</v>
      </c>
      <c r="F7" s="9">
        <v>13143.2</v>
      </c>
      <c r="G7" s="9">
        <v>23501.716666666602</v>
      </c>
      <c r="H7" s="9">
        <v>18833.349999999999</v>
      </c>
      <c r="I7" s="9">
        <v>3093</v>
      </c>
      <c r="J7" s="9">
        <v>70895.599999999802</v>
      </c>
      <c r="K7" s="9">
        <v>7301.95</v>
      </c>
      <c r="L7" s="9">
        <v>1684.5833333333301</v>
      </c>
      <c r="M7" s="9">
        <v>13026.6833333334</v>
      </c>
      <c r="N7" s="9">
        <v>5247.6666666666597</v>
      </c>
      <c r="O7" s="9">
        <v>2814.6666666666702</v>
      </c>
      <c r="P7" s="9">
        <v>11004.516666666699</v>
      </c>
      <c r="Q7" s="9">
        <v>4381.24999999999</v>
      </c>
      <c r="R7" s="9">
        <v>21435.433333333302</v>
      </c>
      <c r="S7" s="9">
        <v>1933.75</v>
      </c>
      <c r="T7" s="9">
        <v>12308.25</v>
      </c>
      <c r="U7" s="9">
        <v>3480</v>
      </c>
      <c r="V7" s="9">
        <v>996.58333333333303</v>
      </c>
      <c r="W7" s="9">
        <v>1292.4166666666599</v>
      </c>
      <c r="X7" s="9">
        <v>965.5</v>
      </c>
      <c r="Y7" s="9">
        <v>1209</v>
      </c>
      <c r="Z7" s="9">
        <v>1320.3333333333301</v>
      </c>
      <c r="AA7" s="9">
        <v>2314.9166666666702</v>
      </c>
      <c r="AB7" s="9">
        <v>5998.9166666666597</v>
      </c>
      <c r="AC7" s="9">
        <v>4791.75</v>
      </c>
      <c r="AD7" s="9">
        <v>12299.5</v>
      </c>
      <c r="AE7" s="9">
        <v>20285.083333333299</v>
      </c>
      <c r="AF7" s="9">
        <v>1835.25</v>
      </c>
      <c r="AG7" s="9">
        <v>8989.4166666666806</v>
      </c>
      <c r="AH7" s="9">
        <v>1958.8333333333301</v>
      </c>
      <c r="AI7" s="9">
        <v>2999.8333333333399</v>
      </c>
      <c r="AJ7" s="9">
        <v>2630.6833333333402</v>
      </c>
      <c r="AK7" s="8">
        <f t="shared" si="0"/>
        <v>318616.99999999971</v>
      </c>
    </row>
    <row r="8" spans="1:37" ht="15" x14ac:dyDescent="0.25">
      <c r="A8" s="5" t="s">
        <v>6</v>
      </c>
      <c r="B8" s="9">
        <v>42758.5833333337</v>
      </c>
      <c r="C8" s="9">
        <v>10404</v>
      </c>
      <c r="D8" s="9">
        <v>121845.583333334</v>
      </c>
      <c r="E8" s="9">
        <v>24152.733333333101</v>
      </c>
      <c r="F8" s="9">
        <v>50497.183333333902</v>
      </c>
      <c r="G8" s="9">
        <v>130545.333333334</v>
      </c>
      <c r="H8" s="9">
        <v>280044.83333332499</v>
      </c>
      <c r="I8" s="9">
        <v>21484.249999999902</v>
      </c>
      <c r="J8" s="9">
        <v>177243.00000000201</v>
      </c>
      <c r="K8" s="9">
        <v>68786.583333332906</v>
      </c>
      <c r="L8" s="9">
        <v>1152.2333333333299</v>
      </c>
      <c r="M8" s="9">
        <v>65324.049999999697</v>
      </c>
      <c r="N8" s="9">
        <v>11601.166666666701</v>
      </c>
      <c r="O8" s="9">
        <v>3828.5</v>
      </c>
      <c r="P8" s="9">
        <v>99949.649999997506</v>
      </c>
      <c r="Q8" s="9">
        <v>45241.833333334602</v>
      </c>
      <c r="R8" s="9">
        <v>109395.683333333</v>
      </c>
      <c r="S8" s="9">
        <v>20428.1666666663</v>
      </c>
      <c r="T8" s="9">
        <v>10136.916666666701</v>
      </c>
      <c r="U8" s="9">
        <v>1908.7333333333299</v>
      </c>
      <c r="V8" s="9">
        <v>2092.6666666666702</v>
      </c>
      <c r="W8" s="9">
        <v>14874.833333333299</v>
      </c>
      <c r="X8" s="9">
        <v>1599</v>
      </c>
      <c r="Y8" s="9">
        <v>1244.5</v>
      </c>
      <c r="Z8" s="9">
        <v>1100.1666666666699</v>
      </c>
      <c r="AA8" s="9">
        <v>5201.1666666666597</v>
      </c>
      <c r="AB8" s="9">
        <v>48929.8333333337</v>
      </c>
      <c r="AC8" s="9">
        <v>54700.333333333503</v>
      </c>
      <c r="AD8" s="9">
        <v>47519.333333333299</v>
      </c>
      <c r="AE8" s="9">
        <v>287121.89999999199</v>
      </c>
      <c r="AF8" s="9">
        <v>1227.5</v>
      </c>
      <c r="AG8" s="9">
        <v>7563.5</v>
      </c>
      <c r="AH8" s="9">
        <v>1551.5</v>
      </c>
      <c r="AI8" s="9">
        <v>2710.8333333333399</v>
      </c>
      <c r="AJ8" s="9">
        <v>9444.9166666667006</v>
      </c>
      <c r="AK8" s="8">
        <f t="shared" si="0"/>
        <v>1783610.9999999856</v>
      </c>
    </row>
    <row r="9" spans="1:37" ht="15" x14ac:dyDescent="0.25">
      <c r="A9" s="5" t="s">
        <v>7</v>
      </c>
      <c r="B9" s="9">
        <v>3095.25</v>
      </c>
      <c r="C9" s="9">
        <v>1983.8333333333301</v>
      </c>
      <c r="D9" s="9">
        <v>6718.1666666666597</v>
      </c>
      <c r="E9" s="9">
        <v>673</v>
      </c>
      <c r="F9" s="9">
        <v>3626.2166666666699</v>
      </c>
      <c r="G9" s="9">
        <v>7122.7333333333299</v>
      </c>
      <c r="H9" s="9">
        <v>4630.1666666666597</v>
      </c>
      <c r="I9" s="9">
        <v>439.16666666666703</v>
      </c>
      <c r="J9" s="9">
        <v>23473.3166666666</v>
      </c>
      <c r="K9" s="9">
        <v>1301.5833333333301</v>
      </c>
      <c r="L9" s="9">
        <v>357.85</v>
      </c>
      <c r="M9" s="9">
        <v>2712.7833333333301</v>
      </c>
      <c r="N9" s="9">
        <v>1442</v>
      </c>
      <c r="O9" s="9">
        <v>400.33333333333297</v>
      </c>
      <c r="P9" s="9">
        <v>2438.0166666666701</v>
      </c>
      <c r="Q9" s="9">
        <v>1674.0833333333301</v>
      </c>
      <c r="R9" s="9">
        <v>5855.8999999999896</v>
      </c>
      <c r="S9" s="9">
        <v>470.41666666666703</v>
      </c>
      <c r="T9" s="9">
        <v>2463.25</v>
      </c>
      <c r="U9" s="9">
        <v>738.18333333333305</v>
      </c>
      <c r="V9" s="9">
        <v>360.08333333333297</v>
      </c>
      <c r="W9" s="9">
        <v>306.91666666666703</v>
      </c>
      <c r="X9" s="9">
        <v>191.666666666667</v>
      </c>
      <c r="Y9" s="9">
        <v>245.75</v>
      </c>
      <c r="Z9" s="9">
        <v>108.833333333333</v>
      </c>
      <c r="AA9" s="9">
        <v>946.33333333333303</v>
      </c>
      <c r="AB9" s="9">
        <v>850.83333333333303</v>
      </c>
      <c r="AC9" s="9">
        <v>963.58333333333303</v>
      </c>
      <c r="AD9" s="9">
        <v>4400.1666666666697</v>
      </c>
      <c r="AE9" s="9">
        <v>5758.5999999999904</v>
      </c>
      <c r="AF9" s="9">
        <v>837.83333333333303</v>
      </c>
      <c r="AG9" s="9">
        <v>1157.0833333333301</v>
      </c>
      <c r="AH9" s="9">
        <v>482.58333333333297</v>
      </c>
      <c r="AI9" s="9">
        <v>719.66666666666697</v>
      </c>
      <c r="AJ9" s="9">
        <v>547.81666666666695</v>
      </c>
      <c r="AK9" s="8">
        <f t="shared" si="0"/>
        <v>89493.999999999884</v>
      </c>
    </row>
    <row r="10" spans="1:37" ht="15" x14ac:dyDescent="0.25">
      <c r="A10" s="5" t="s">
        <v>8</v>
      </c>
      <c r="B10" s="9">
        <v>1482.6666666666699</v>
      </c>
      <c r="C10" s="9">
        <v>1415.8333333333301</v>
      </c>
      <c r="D10" s="9">
        <v>3451.5833333333298</v>
      </c>
      <c r="E10" s="9">
        <v>528.36666666666702</v>
      </c>
      <c r="F10" s="9">
        <v>2451</v>
      </c>
      <c r="G10" s="9">
        <v>3453.45</v>
      </c>
      <c r="H10" s="9">
        <v>4048.2833333333301</v>
      </c>
      <c r="I10" s="9">
        <v>276.58333333333297</v>
      </c>
      <c r="J10" s="9">
        <v>11117.916666666701</v>
      </c>
      <c r="K10" s="9">
        <v>1538.45</v>
      </c>
      <c r="L10" s="9">
        <v>287.28333333333302</v>
      </c>
      <c r="M10" s="9">
        <v>2285.4</v>
      </c>
      <c r="N10" s="9">
        <v>1253.8333333333301</v>
      </c>
      <c r="O10" s="9">
        <v>946.58333333333303</v>
      </c>
      <c r="P10" s="9">
        <v>2031.7833333333299</v>
      </c>
      <c r="Q10" s="9">
        <v>1161.1666666666699</v>
      </c>
      <c r="R10" s="9">
        <v>5657.9166666666597</v>
      </c>
      <c r="S10" s="9">
        <v>349.75</v>
      </c>
      <c r="T10" s="9">
        <v>1789.75</v>
      </c>
      <c r="U10" s="9">
        <v>615.45000000000005</v>
      </c>
      <c r="V10" s="9">
        <v>436.83333333333297</v>
      </c>
      <c r="W10" s="9">
        <v>294.16666666666703</v>
      </c>
      <c r="X10" s="9">
        <v>301.83333333333297</v>
      </c>
      <c r="Y10" s="9">
        <v>167.083333333333</v>
      </c>
      <c r="Z10" s="9">
        <v>82.6666666666667</v>
      </c>
      <c r="AA10" s="9">
        <v>885.25</v>
      </c>
      <c r="AB10" s="9">
        <v>1092.6666666666699</v>
      </c>
      <c r="AC10" s="9">
        <v>611.08333333333303</v>
      </c>
      <c r="AD10" s="9">
        <v>2725.8333333333298</v>
      </c>
      <c r="AE10" s="9">
        <v>5677.2833333333301</v>
      </c>
      <c r="AF10" s="9">
        <v>333.75</v>
      </c>
      <c r="AG10" s="9">
        <v>1038.5833333333301</v>
      </c>
      <c r="AH10" s="9">
        <v>404.33333333333297</v>
      </c>
      <c r="AI10" s="9">
        <v>591.66666666666697</v>
      </c>
      <c r="AJ10" s="9">
        <v>314.91666666666703</v>
      </c>
      <c r="AK10" s="8">
        <f t="shared" si="0"/>
        <v>61101.000000000015</v>
      </c>
    </row>
    <row r="11" spans="1:37" ht="15" x14ac:dyDescent="0.25">
      <c r="A11" s="5" t="s">
        <v>9</v>
      </c>
      <c r="B11" s="9">
        <v>6843.3333333333303</v>
      </c>
      <c r="C11" s="9">
        <v>9613.1666666666697</v>
      </c>
      <c r="D11" s="9">
        <v>21822.416666666599</v>
      </c>
      <c r="E11" s="9">
        <v>2998.7833333333401</v>
      </c>
      <c r="F11" s="9">
        <v>13248.166666666701</v>
      </c>
      <c r="G11" s="9">
        <v>22669.216666666602</v>
      </c>
      <c r="H11" s="9">
        <v>29065.85</v>
      </c>
      <c r="I11" s="9">
        <v>1476.8333333333301</v>
      </c>
      <c r="J11" s="9">
        <v>60529.5666666666</v>
      </c>
      <c r="K11" s="9">
        <v>7568.4</v>
      </c>
      <c r="L11" s="9">
        <v>1453.8</v>
      </c>
      <c r="M11" s="9">
        <v>16348.766666666699</v>
      </c>
      <c r="N11" s="9">
        <v>5805.24999999999</v>
      </c>
      <c r="O11" s="9">
        <v>561.58333333333303</v>
      </c>
      <c r="P11" s="9">
        <v>8773.1333333333405</v>
      </c>
      <c r="Q11" s="9">
        <v>4367.1166666666604</v>
      </c>
      <c r="R11" s="9">
        <v>16099.85</v>
      </c>
      <c r="S11" s="9">
        <v>2015.0333333333299</v>
      </c>
      <c r="T11" s="9">
        <v>3434.4166666666702</v>
      </c>
      <c r="U11" s="9">
        <v>3898.8</v>
      </c>
      <c r="V11" s="9">
        <v>331.16666666666703</v>
      </c>
      <c r="W11" s="9">
        <v>1805.5</v>
      </c>
      <c r="X11" s="9">
        <v>895.91666666666697</v>
      </c>
      <c r="Y11" s="9">
        <v>473.08333333333297</v>
      </c>
      <c r="Z11" s="9">
        <v>1456.5</v>
      </c>
      <c r="AA11" s="9">
        <v>1906.1666666666699</v>
      </c>
      <c r="AB11" s="9">
        <v>12070.916666666701</v>
      </c>
      <c r="AC11" s="9">
        <v>6810.0333333333301</v>
      </c>
      <c r="AD11" s="9">
        <v>14310</v>
      </c>
      <c r="AE11" s="9">
        <v>39997.750000000196</v>
      </c>
      <c r="AF11" s="9">
        <v>683.25</v>
      </c>
      <c r="AG11" s="9">
        <v>3529.6666666666702</v>
      </c>
      <c r="AH11" s="9">
        <v>646.16666666666697</v>
      </c>
      <c r="AI11" s="9">
        <v>1288.5833333333301</v>
      </c>
      <c r="AJ11" s="9">
        <v>3848.8166666666698</v>
      </c>
      <c r="AK11" s="8">
        <f t="shared" si="0"/>
        <v>328647</v>
      </c>
    </row>
    <row r="12" spans="1:37" ht="15" x14ac:dyDescent="0.25">
      <c r="A12" s="5" t="s">
        <v>10</v>
      </c>
      <c r="B12" s="9">
        <v>9181.9166666666806</v>
      </c>
      <c r="C12" s="9">
        <v>14373.5</v>
      </c>
      <c r="D12" s="9">
        <v>34888.916666666802</v>
      </c>
      <c r="E12" s="9">
        <v>5405.5999999999804</v>
      </c>
      <c r="F12" s="9">
        <v>19012.0666666666</v>
      </c>
      <c r="G12" s="9">
        <v>37367.883333333499</v>
      </c>
      <c r="H12" s="9">
        <v>47011.450000000397</v>
      </c>
      <c r="I12" s="9">
        <v>2643.25</v>
      </c>
      <c r="J12" s="9">
        <v>90375.366666666203</v>
      </c>
      <c r="K12" s="9">
        <v>7757.85</v>
      </c>
      <c r="L12" s="9">
        <v>2041.55</v>
      </c>
      <c r="M12" s="9">
        <v>20254.0333333333</v>
      </c>
      <c r="N12" s="9">
        <v>8821.3333333333394</v>
      </c>
      <c r="O12" s="9">
        <v>2947.6666666666702</v>
      </c>
      <c r="P12" s="9">
        <v>8413.3166666666802</v>
      </c>
      <c r="Q12" s="9">
        <v>6988.6999999999898</v>
      </c>
      <c r="R12" s="9">
        <v>23614.949999999899</v>
      </c>
      <c r="S12" s="9">
        <v>2472.1999999999998</v>
      </c>
      <c r="T12" s="9">
        <v>6245.74999999999</v>
      </c>
      <c r="U12" s="9">
        <v>4979.8833333333296</v>
      </c>
      <c r="V12" s="9">
        <v>1139.4166666666699</v>
      </c>
      <c r="W12" s="9">
        <v>3123.00000000001</v>
      </c>
      <c r="X12" s="9">
        <v>1681.9166666666699</v>
      </c>
      <c r="Y12" s="9">
        <v>1302.9166666666699</v>
      </c>
      <c r="Z12" s="9">
        <v>1419.5</v>
      </c>
      <c r="AA12" s="9">
        <v>2986.5</v>
      </c>
      <c r="AB12" s="9">
        <v>12068.416666666701</v>
      </c>
      <c r="AC12" s="9">
        <v>7304.0333333333301</v>
      </c>
      <c r="AD12" s="9">
        <v>24715.166666666701</v>
      </c>
      <c r="AE12" s="9">
        <v>61318.999999999898</v>
      </c>
      <c r="AF12" s="9">
        <v>2580.9166666666702</v>
      </c>
      <c r="AG12" s="9">
        <v>10798.666666666701</v>
      </c>
      <c r="AH12" s="9">
        <v>1514.1666666666699</v>
      </c>
      <c r="AI12" s="9">
        <v>2451.9166666666702</v>
      </c>
      <c r="AJ12" s="9">
        <v>3473.2833333333301</v>
      </c>
      <c r="AK12" s="8">
        <f t="shared" si="0"/>
        <v>492676.00000000012</v>
      </c>
    </row>
    <row r="13" spans="1:37" ht="15" x14ac:dyDescent="0.25">
      <c r="A13" s="5" t="s">
        <v>11</v>
      </c>
      <c r="B13" s="9">
        <v>2204.1666666666702</v>
      </c>
      <c r="C13" s="9">
        <v>787.66666666666697</v>
      </c>
      <c r="D13" s="9">
        <v>2642.3333333333298</v>
      </c>
      <c r="E13" s="9">
        <v>617.04999999999995</v>
      </c>
      <c r="F13" s="9">
        <v>1201.1666666666699</v>
      </c>
      <c r="G13" s="9">
        <v>2796.13333333334</v>
      </c>
      <c r="H13" s="9">
        <v>2677.5833333333298</v>
      </c>
      <c r="I13" s="9">
        <v>227.166666666667</v>
      </c>
      <c r="J13" s="9">
        <v>9289.3333333333394</v>
      </c>
      <c r="K13" s="9">
        <v>881.21666666666704</v>
      </c>
      <c r="L13" s="9">
        <v>375.16666666666703</v>
      </c>
      <c r="M13" s="9">
        <v>1122.8</v>
      </c>
      <c r="N13" s="9">
        <v>847.83333333333303</v>
      </c>
      <c r="O13" s="9">
        <v>753.66666666666697</v>
      </c>
      <c r="P13" s="9">
        <v>1172.2166666666701</v>
      </c>
      <c r="Q13" s="9">
        <v>552.91666666666697</v>
      </c>
      <c r="R13" s="9">
        <v>2093.0833333333298</v>
      </c>
      <c r="S13" s="9">
        <v>231.083333333333</v>
      </c>
      <c r="T13" s="9">
        <v>2115.25</v>
      </c>
      <c r="U13" s="9">
        <v>579.91666666666697</v>
      </c>
      <c r="V13" s="9">
        <v>161.166666666667</v>
      </c>
      <c r="W13" s="9">
        <v>195.75</v>
      </c>
      <c r="X13" s="9">
        <v>139.083333333333</v>
      </c>
      <c r="Y13" s="9">
        <v>181.333333333333</v>
      </c>
      <c r="Z13" s="9">
        <v>213.5</v>
      </c>
      <c r="AA13" s="9">
        <v>422.41666666666703</v>
      </c>
      <c r="AB13" s="9">
        <v>660.75</v>
      </c>
      <c r="AC13" s="9">
        <v>467.33333333333297</v>
      </c>
      <c r="AD13" s="9">
        <v>1574.6666666666699</v>
      </c>
      <c r="AE13" s="9">
        <v>3482.4166666666702</v>
      </c>
      <c r="AF13" s="9">
        <v>310</v>
      </c>
      <c r="AG13" s="9">
        <v>889</v>
      </c>
      <c r="AH13" s="9">
        <v>234.166666666667</v>
      </c>
      <c r="AI13" s="9">
        <v>389.33333333333297</v>
      </c>
      <c r="AJ13" s="9">
        <v>172.333333333333</v>
      </c>
      <c r="AK13" s="8">
        <f t="shared" si="0"/>
        <v>42661.000000000029</v>
      </c>
    </row>
    <row r="14" spans="1:37" ht="15" x14ac:dyDescent="0.25">
      <c r="A14" s="5" t="s">
        <v>12</v>
      </c>
      <c r="B14" s="9">
        <v>8009.50000000001</v>
      </c>
      <c r="C14" s="9">
        <v>6583.8333333333303</v>
      </c>
      <c r="D14" s="9">
        <v>25561.999999999902</v>
      </c>
      <c r="E14" s="9">
        <v>4298.6499999999896</v>
      </c>
      <c r="F14" s="9">
        <v>13507.1833333333</v>
      </c>
      <c r="G14" s="9">
        <v>29108.016666666699</v>
      </c>
      <c r="H14" s="9">
        <v>42233.600000000297</v>
      </c>
      <c r="I14" s="9">
        <v>1443.25</v>
      </c>
      <c r="J14" s="9">
        <v>75165.983333333206</v>
      </c>
      <c r="K14" s="9">
        <v>5273.0333333333301</v>
      </c>
      <c r="L14" s="9">
        <v>340.96666666666698</v>
      </c>
      <c r="M14" s="9">
        <v>10338.549999999999</v>
      </c>
      <c r="N14" s="9">
        <v>2349.3333333333298</v>
      </c>
      <c r="O14" s="9">
        <v>497.08333333333297</v>
      </c>
      <c r="P14" s="9">
        <v>9881.25000000002</v>
      </c>
      <c r="Q14" s="9">
        <v>5233.3499999999804</v>
      </c>
      <c r="R14" s="9">
        <v>10595.95</v>
      </c>
      <c r="S14" s="9">
        <v>1603.68333333333</v>
      </c>
      <c r="T14" s="9">
        <v>4121</v>
      </c>
      <c r="U14" s="9">
        <v>466.88333333333298</v>
      </c>
      <c r="V14" s="9">
        <v>189.583333333333</v>
      </c>
      <c r="W14" s="9">
        <v>2337.9166666666702</v>
      </c>
      <c r="X14" s="9">
        <v>410.16666666666703</v>
      </c>
      <c r="Y14" s="9">
        <v>321.83333333333297</v>
      </c>
      <c r="Z14" s="9">
        <v>128.833333333333</v>
      </c>
      <c r="AA14" s="9">
        <v>510.66666666666703</v>
      </c>
      <c r="AB14" s="9">
        <v>7342.3333333333303</v>
      </c>
      <c r="AC14" s="9">
        <v>5032.1833333333298</v>
      </c>
      <c r="AD14" s="9">
        <v>18227.333333333299</v>
      </c>
      <c r="AE14" s="9">
        <v>52416.233333333497</v>
      </c>
      <c r="AF14" s="9">
        <v>350.08333333333297</v>
      </c>
      <c r="AG14" s="9">
        <v>1985.9166666666699</v>
      </c>
      <c r="AH14" s="9">
        <v>308.08333333333297</v>
      </c>
      <c r="AI14" s="9">
        <v>384.08333333333297</v>
      </c>
      <c r="AJ14" s="9">
        <v>1118.6500000000001</v>
      </c>
      <c r="AK14" s="8">
        <f t="shared" si="0"/>
        <v>347677.00000000023</v>
      </c>
    </row>
    <row r="15" spans="1:37" ht="15" x14ac:dyDescent="0.25">
      <c r="A15" s="5" t="s">
        <v>13</v>
      </c>
      <c r="B15" s="9">
        <v>4704.25</v>
      </c>
      <c r="C15" s="9">
        <v>5148.6666666666697</v>
      </c>
      <c r="D15" s="9">
        <v>11598.166666666701</v>
      </c>
      <c r="E15" s="9">
        <v>1913.68333333333</v>
      </c>
      <c r="F15" s="9">
        <v>5852.3333333333203</v>
      </c>
      <c r="G15" s="9">
        <v>16495.916666666599</v>
      </c>
      <c r="H15" s="9">
        <v>8818.6833333333398</v>
      </c>
      <c r="I15" s="9">
        <v>957.58333333333303</v>
      </c>
      <c r="J15" s="9">
        <v>49042.016666666801</v>
      </c>
      <c r="K15" s="9">
        <v>2714.8166666666698</v>
      </c>
      <c r="L15" s="9">
        <v>720.53333333333296</v>
      </c>
      <c r="M15" s="9">
        <v>6034.1166666666604</v>
      </c>
      <c r="N15" s="9">
        <v>3535.3333333333298</v>
      </c>
      <c r="O15" s="9">
        <v>2106.3333333333298</v>
      </c>
      <c r="P15" s="9">
        <v>3131</v>
      </c>
      <c r="Q15" s="9">
        <v>1791.5</v>
      </c>
      <c r="R15" s="9">
        <v>11521.0666666667</v>
      </c>
      <c r="S15" s="9">
        <v>776.16666666666697</v>
      </c>
      <c r="T15" s="9">
        <v>6069.24999999999</v>
      </c>
      <c r="U15" s="9">
        <v>2052.5333333333301</v>
      </c>
      <c r="V15" s="9">
        <v>881.16666666666697</v>
      </c>
      <c r="W15" s="9">
        <v>600.91666666666697</v>
      </c>
      <c r="X15" s="9">
        <v>629.08333333333303</v>
      </c>
      <c r="Y15" s="9">
        <v>1082</v>
      </c>
      <c r="Z15" s="9">
        <v>230.833333333333</v>
      </c>
      <c r="AA15" s="9">
        <v>2167.5</v>
      </c>
      <c r="AB15" s="9">
        <v>1714.1666666666699</v>
      </c>
      <c r="AC15" s="9">
        <v>2050.75</v>
      </c>
      <c r="AD15" s="9">
        <v>8757.5</v>
      </c>
      <c r="AE15" s="9">
        <v>10779.1166666667</v>
      </c>
      <c r="AF15" s="9">
        <v>1524.0833333333301</v>
      </c>
      <c r="AG15" s="9">
        <v>6486.0833333333303</v>
      </c>
      <c r="AH15" s="9">
        <v>1211.25</v>
      </c>
      <c r="AI15" s="9">
        <v>1365.5</v>
      </c>
      <c r="AJ15" s="9">
        <v>1433.1</v>
      </c>
      <c r="AK15" s="8">
        <f t="shared" si="0"/>
        <v>185897.00000000015</v>
      </c>
    </row>
    <row r="16" spans="1:37" ht="15" x14ac:dyDescent="0.25">
      <c r="A16" s="5" t="s">
        <v>14</v>
      </c>
      <c r="B16" s="9">
        <v>1556.5</v>
      </c>
      <c r="C16" s="9">
        <v>802.33333333333303</v>
      </c>
      <c r="D16" s="9">
        <v>3279</v>
      </c>
      <c r="E16" s="9">
        <v>430.53333333333302</v>
      </c>
      <c r="F16" s="9">
        <v>3372.1833333333302</v>
      </c>
      <c r="G16" s="9">
        <v>3684.61666666667</v>
      </c>
      <c r="H16" s="9">
        <v>2810.61666666667</v>
      </c>
      <c r="I16" s="9">
        <v>535.33333333333303</v>
      </c>
      <c r="J16" s="9">
        <v>13368.1833333333</v>
      </c>
      <c r="K16" s="9">
        <v>1288.68333333333</v>
      </c>
      <c r="L16" s="9">
        <v>338.33333333333297</v>
      </c>
      <c r="M16" s="9">
        <v>5420.9333333333298</v>
      </c>
      <c r="N16" s="9">
        <v>1453.5</v>
      </c>
      <c r="O16" s="9">
        <v>1020</v>
      </c>
      <c r="P16" s="9">
        <v>1314.18333333333</v>
      </c>
      <c r="Q16" s="9">
        <v>1312.2</v>
      </c>
      <c r="R16" s="9">
        <v>5716.74999999999</v>
      </c>
      <c r="S16" s="9">
        <v>391.2</v>
      </c>
      <c r="T16" s="9">
        <v>3170.3333333333298</v>
      </c>
      <c r="U16" s="9">
        <v>857.33333333333303</v>
      </c>
      <c r="V16" s="9">
        <v>357.66666666666703</v>
      </c>
      <c r="W16" s="9">
        <v>190.833333333333</v>
      </c>
      <c r="X16" s="9">
        <v>295.66666666666703</v>
      </c>
      <c r="Y16" s="9">
        <v>226.166666666667</v>
      </c>
      <c r="Z16" s="9">
        <v>107.333333333333</v>
      </c>
      <c r="AA16" s="9">
        <v>838.91666666666697</v>
      </c>
      <c r="AB16" s="9">
        <v>1147.25</v>
      </c>
      <c r="AC16" s="9">
        <v>975.53333333333296</v>
      </c>
      <c r="AD16" s="9">
        <v>3271.3333333333298</v>
      </c>
      <c r="AE16" s="9">
        <v>3699.61666666667</v>
      </c>
      <c r="AF16" s="9">
        <v>779.5</v>
      </c>
      <c r="AG16" s="9">
        <v>1789</v>
      </c>
      <c r="AH16" s="9">
        <v>634.33333333333303</v>
      </c>
      <c r="AI16" s="9">
        <v>770.41666666666697</v>
      </c>
      <c r="AJ16" s="9">
        <v>462.683333333333</v>
      </c>
      <c r="AK16" s="8">
        <f t="shared" si="0"/>
        <v>67668.999999999927</v>
      </c>
    </row>
    <row r="17" spans="1:37" ht="15" x14ac:dyDescent="0.25">
      <c r="A17" s="5" t="s">
        <v>15</v>
      </c>
      <c r="B17" s="9">
        <v>819.75</v>
      </c>
      <c r="C17" s="9">
        <v>45.3333333333333</v>
      </c>
      <c r="D17" s="9">
        <v>3726.9166666666702</v>
      </c>
      <c r="E17" s="9">
        <v>1073.2</v>
      </c>
      <c r="F17" s="9">
        <v>1434.75</v>
      </c>
      <c r="G17" s="9">
        <v>3224.5666666666698</v>
      </c>
      <c r="H17" s="9">
        <v>7403.7333333333399</v>
      </c>
      <c r="I17" s="9">
        <v>914.66666666666697</v>
      </c>
      <c r="J17" s="9">
        <v>9635.3833333333405</v>
      </c>
      <c r="K17" s="9">
        <v>3155.1833333333402</v>
      </c>
      <c r="L17" s="9">
        <v>185.2</v>
      </c>
      <c r="M17" s="9">
        <v>1321.7666666666701</v>
      </c>
      <c r="N17" s="9">
        <v>1202.5833333333301</v>
      </c>
      <c r="O17" s="9">
        <v>500.16666666666703</v>
      </c>
      <c r="P17" s="9">
        <v>4639.7333333333299</v>
      </c>
      <c r="Q17" s="9">
        <v>1162.8333333333301</v>
      </c>
      <c r="R17" s="9">
        <v>2845.7833333333301</v>
      </c>
      <c r="S17" s="9">
        <v>691.66666666666697</v>
      </c>
      <c r="T17" s="9">
        <v>1299.5833333333301</v>
      </c>
      <c r="U17" s="9">
        <v>277.78333333333302</v>
      </c>
      <c r="V17" s="9">
        <v>355.66666666666703</v>
      </c>
      <c r="W17" s="9">
        <v>418.08333333333297</v>
      </c>
      <c r="X17" s="9">
        <v>148.166666666667</v>
      </c>
      <c r="Y17" s="9">
        <v>175</v>
      </c>
      <c r="Z17" s="9">
        <v>58.5</v>
      </c>
      <c r="AA17" s="9">
        <v>705.25</v>
      </c>
      <c r="AB17" s="9">
        <v>813.08333333333303</v>
      </c>
      <c r="AC17" s="9">
        <v>1339.6666666666699</v>
      </c>
      <c r="AD17" s="9">
        <v>3008.3333333333298</v>
      </c>
      <c r="AE17" s="9">
        <v>9306.1166666666795</v>
      </c>
      <c r="AF17" s="9">
        <v>294</v>
      </c>
      <c r="AG17" s="9">
        <v>870</v>
      </c>
      <c r="AH17" s="9">
        <v>169.75</v>
      </c>
      <c r="AI17" s="9">
        <v>289.25</v>
      </c>
      <c r="AJ17" s="9">
        <v>657.55</v>
      </c>
      <c r="AK17" s="8">
        <f t="shared" si="0"/>
        <v>64169.000000000029</v>
      </c>
    </row>
    <row r="18" spans="1:37" ht="15" x14ac:dyDescent="0.25">
      <c r="A18" s="5" t="s">
        <v>16</v>
      </c>
      <c r="B18" s="9">
        <v>7433.75</v>
      </c>
      <c r="C18" s="9">
        <v>2638</v>
      </c>
      <c r="D18" s="9">
        <v>18144.5</v>
      </c>
      <c r="E18" s="9">
        <v>4004.0166666666601</v>
      </c>
      <c r="F18" s="9">
        <v>6242.3833333333196</v>
      </c>
      <c r="G18" s="9">
        <v>17506.7833333333</v>
      </c>
      <c r="H18" s="9">
        <v>33592.316666666797</v>
      </c>
      <c r="I18" s="9">
        <v>2566.9166666666702</v>
      </c>
      <c r="J18" s="9">
        <v>44293.450000000099</v>
      </c>
      <c r="K18" s="9">
        <v>7546.1666666666697</v>
      </c>
      <c r="L18" s="9">
        <v>854.01666666666699</v>
      </c>
      <c r="M18" s="9">
        <v>4802.25</v>
      </c>
      <c r="N18" s="9">
        <v>2804.25</v>
      </c>
      <c r="O18" s="9">
        <v>875</v>
      </c>
      <c r="P18" s="9">
        <v>14710.233333333301</v>
      </c>
      <c r="Q18" s="9">
        <v>6616.2833333333201</v>
      </c>
      <c r="R18" s="9">
        <v>11958.6</v>
      </c>
      <c r="S18" s="9">
        <v>2788.86666666668</v>
      </c>
      <c r="T18" s="9">
        <v>4170</v>
      </c>
      <c r="U18" s="9">
        <v>583.1</v>
      </c>
      <c r="V18" s="9">
        <v>664.16666666666697</v>
      </c>
      <c r="W18" s="9">
        <v>2535.25000000001</v>
      </c>
      <c r="X18" s="9">
        <v>334</v>
      </c>
      <c r="Y18" s="9">
        <v>310</v>
      </c>
      <c r="Z18" s="9">
        <v>242.333333333333</v>
      </c>
      <c r="AA18" s="9">
        <v>1155.9166666666699</v>
      </c>
      <c r="AB18" s="9">
        <v>4722.0833333333303</v>
      </c>
      <c r="AC18" s="9">
        <v>6163.7833333333301</v>
      </c>
      <c r="AD18" s="9">
        <v>11392</v>
      </c>
      <c r="AE18" s="9">
        <v>39688.216666667002</v>
      </c>
      <c r="AF18" s="9">
        <v>688.66666666666697</v>
      </c>
      <c r="AG18" s="9">
        <v>1490.8333333333301</v>
      </c>
      <c r="AH18" s="9">
        <v>363.08333333333297</v>
      </c>
      <c r="AI18" s="9">
        <v>913</v>
      </c>
      <c r="AJ18" s="9">
        <v>1136.7833333333299</v>
      </c>
      <c r="AK18" s="8">
        <f t="shared" si="0"/>
        <v>265931.00000000041</v>
      </c>
    </row>
    <row r="19" spans="1:37" ht="15" x14ac:dyDescent="0.25">
      <c r="A19" s="5" t="s">
        <v>17</v>
      </c>
      <c r="B19" s="9">
        <v>2394.9166666666702</v>
      </c>
      <c r="C19" s="9">
        <v>2943.1666666666702</v>
      </c>
      <c r="D19" s="9">
        <v>8500.1666666666806</v>
      </c>
      <c r="E19" s="9">
        <v>1087.7666666666701</v>
      </c>
      <c r="F19" s="9">
        <v>4374.4833333333299</v>
      </c>
      <c r="G19" s="9">
        <v>9454.7000000000098</v>
      </c>
      <c r="H19" s="9">
        <v>8009.25000000001</v>
      </c>
      <c r="I19" s="9">
        <v>616.5</v>
      </c>
      <c r="J19" s="9">
        <v>30002.383333333299</v>
      </c>
      <c r="K19" s="9">
        <v>2130.3166666666698</v>
      </c>
      <c r="L19" s="9">
        <v>433.73333333333301</v>
      </c>
      <c r="M19" s="9">
        <v>4160.7833333333301</v>
      </c>
      <c r="N19" s="9">
        <v>2230.1666666666702</v>
      </c>
      <c r="O19" s="9">
        <v>1251.25</v>
      </c>
      <c r="P19" s="9">
        <v>3329.7166666666699</v>
      </c>
      <c r="Q19" s="9">
        <v>2110.9166666666702</v>
      </c>
      <c r="R19" s="9">
        <v>9478.1833333333398</v>
      </c>
      <c r="S19" s="9">
        <v>784.83333333333405</v>
      </c>
      <c r="T19" s="9">
        <v>4852.5</v>
      </c>
      <c r="U19" s="9">
        <v>1289.2333333333299</v>
      </c>
      <c r="V19" s="9">
        <v>512.75</v>
      </c>
      <c r="W19" s="9">
        <v>529.75</v>
      </c>
      <c r="X19" s="9">
        <v>379.75</v>
      </c>
      <c r="Y19" s="9">
        <v>328.41666666666703</v>
      </c>
      <c r="Z19" s="9">
        <v>197.5</v>
      </c>
      <c r="AA19" s="9">
        <v>1330.25</v>
      </c>
      <c r="AB19" s="9">
        <v>1824.5833333333301</v>
      </c>
      <c r="AC19" s="9">
        <v>1739.5</v>
      </c>
      <c r="AD19" s="9">
        <v>6957.6666666666697</v>
      </c>
      <c r="AE19" s="9">
        <v>11320.15</v>
      </c>
      <c r="AF19" s="9">
        <v>890.5</v>
      </c>
      <c r="AG19" s="9">
        <v>2122.1666666666702</v>
      </c>
      <c r="AH19" s="9">
        <v>797.5</v>
      </c>
      <c r="AI19" s="9">
        <v>1105.25</v>
      </c>
      <c r="AJ19" s="9">
        <v>706.3</v>
      </c>
      <c r="AK19" s="8">
        <f t="shared" si="0"/>
        <v>130177.00000000001</v>
      </c>
    </row>
    <row r="20" spans="1:37" ht="15" x14ac:dyDescent="0.25">
      <c r="A20" s="5" t="s">
        <v>18</v>
      </c>
      <c r="B20" s="9">
        <v>2749.5833333333298</v>
      </c>
      <c r="C20" s="9">
        <v>3754.3333333333298</v>
      </c>
      <c r="D20" s="9">
        <v>9577.00000000002</v>
      </c>
      <c r="E20" s="9">
        <v>1773.2166666666701</v>
      </c>
      <c r="F20" s="9">
        <v>5035.6333333333296</v>
      </c>
      <c r="G20" s="9">
        <v>12388.666666666701</v>
      </c>
      <c r="H20" s="9">
        <v>9361.8333333333394</v>
      </c>
      <c r="I20" s="9">
        <v>790.75</v>
      </c>
      <c r="J20" s="9">
        <v>33689.516666666699</v>
      </c>
      <c r="K20" s="9">
        <v>2162.3166666666698</v>
      </c>
      <c r="L20" s="9">
        <v>545.96666666666704</v>
      </c>
      <c r="M20" s="9">
        <v>6606.6666666666597</v>
      </c>
      <c r="N20" s="9">
        <v>2351.0833333333298</v>
      </c>
      <c r="O20" s="9">
        <v>565.66666666666697</v>
      </c>
      <c r="P20" s="9">
        <v>2637.45</v>
      </c>
      <c r="Q20" s="9">
        <v>1799.4166666666699</v>
      </c>
      <c r="R20" s="9">
        <v>8011.45</v>
      </c>
      <c r="S20" s="9">
        <v>431.33333333333297</v>
      </c>
      <c r="T20" s="9">
        <v>3148.3333333333298</v>
      </c>
      <c r="U20" s="9">
        <v>1186.88333333333</v>
      </c>
      <c r="V20" s="9">
        <v>337.33333333333297</v>
      </c>
      <c r="W20" s="9">
        <v>1094.4166666666699</v>
      </c>
      <c r="X20" s="9">
        <v>325.58333333333297</v>
      </c>
      <c r="Y20" s="9">
        <v>678.75</v>
      </c>
      <c r="Z20" s="9">
        <v>269</v>
      </c>
      <c r="AA20" s="9">
        <v>766.41666666666697</v>
      </c>
      <c r="AB20" s="9">
        <v>2376.8333333333298</v>
      </c>
      <c r="AC20" s="9">
        <v>1224.25</v>
      </c>
      <c r="AD20" s="9">
        <v>8390.6666666666697</v>
      </c>
      <c r="AE20" s="9">
        <v>14783.3</v>
      </c>
      <c r="AF20" s="9">
        <v>818.41666666666697</v>
      </c>
      <c r="AG20" s="9">
        <v>2745.5833333333298</v>
      </c>
      <c r="AH20" s="9">
        <v>438.91666666666703</v>
      </c>
      <c r="AI20" s="9">
        <v>634.91666666666697</v>
      </c>
      <c r="AJ20" s="9">
        <v>984.51666666666699</v>
      </c>
      <c r="AK20" s="8">
        <f t="shared" si="0"/>
        <v>144436.00000000003</v>
      </c>
    </row>
    <row r="21" spans="1:37" ht="15" x14ac:dyDescent="0.25">
      <c r="A21" s="5" t="s">
        <v>19</v>
      </c>
      <c r="B21" s="9">
        <v>8876.9166666666806</v>
      </c>
      <c r="C21" s="9">
        <v>14167.833333333299</v>
      </c>
      <c r="D21" s="9">
        <v>32393.750000000098</v>
      </c>
      <c r="E21" s="9">
        <v>5600.4833333333199</v>
      </c>
      <c r="F21" s="9">
        <v>20056.166666666599</v>
      </c>
      <c r="G21" s="9">
        <v>38185.683333333604</v>
      </c>
      <c r="H21" s="9">
        <v>31472.766666666699</v>
      </c>
      <c r="I21" s="9">
        <v>3992.1666666666702</v>
      </c>
      <c r="J21" s="9">
        <v>117039.71666666699</v>
      </c>
      <c r="K21" s="9">
        <v>12192.2166666667</v>
      </c>
      <c r="L21" s="9">
        <v>6116.9166666666597</v>
      </c>
      <c r="M21" s="9">
        <v>21994.433333333302</v>
      </c>
      <c r="N21" s="9">
        <v>13811.083333333299</v>
      </c>
      <c r="O21" s="9">
        <v>6141.0833333333303</v>
      </c>
      <c r="P21" s="9">
        <v>14439.516666666699</v>
      </c>
      <c r="Q21" s="9">
        <v>7294.9</v>
      </c>
      <c r="R21" s="9">
        <v>30498.2833333333</v>
      </c>
      <c r="S21" s="9">
        <v>3489.4</v>
      </c>
      <c r="T21" s="9">
        <v>18038.916666666599</v>
      </c>
      <c r="U21" s="9">
        <v>11657.083333333299</v>
      </c>
      <c r="V21" s="9">
        <v>2259.5</v>
      </c>
      <c r="W21" s="9">
        <v>2619.75000000001</v>
      </c>
      <c r="X21" s="9">
        <v>2326.5</v>
      </c>
      <c r="Y21" s="9">
        <v>3924.6666666666702</v>
      </c>
      <c r="Z21" s="9">
        <v>3222.8333333333298</v>
      </c>
      <c r="AA21" s="9">
        <v>7204.25</v>
      </c>
      <c r="AB21" s="9">
        <v>9389.3333333333503</v>
      </c>
      <c r="AC21" s="9">
        <v>9539.1500000000106</v>
      </c>
      <c r="AD21" s="9">
        <v>27745.833333333299</v>
      </c>
      <c r="AE21" s="9">
        <v>42734.483333333599</v>
      </c>
      <c r="AF21" s="9">
        <v>5695.9166666666597</v>
      </c>
      <c r="AG21" s="9">
        <v>14523.333333333299</v>
      </c>
      <c r="AH21" s="9">
        <v>4054.5833333333298</v>
      </c>
      <c r="AI21" s="9">
        <v>7306.75</v>
      </c>
      <c r="AJ21" s="9">
        <v>4509.7999999999902</v>
      </c>
      <c r="AK21" s="8">
        <f t="shared" si="0"/>
        <v>564516.00000000093</v>
      </c>
    </row>
    <row r="22" spans="1:37" ht="15" x14ac:dyDescent="0.25">
      <c r="A22" s="5" t="s">
        <v>20</v>
      </c>
      <c r="B22" s="9">
        <v>35062.083333333503</v>
      </c>
      <c r="C22" s="9">
        <v>31264.833333333299</v>
      </c>
      <c r="D22" s="9">
        <v>126913.583333334</v>
      </c>
      <c r="E22" s="9">
        <v>21827.8833333332</v>
      </c>
      <c r="F22" s="9">
        <v>71443.833333332703</v>
      </c>
      <c r="G22" s="9">
        <v>151724.31666667</v>
      </c>
      <c r="H22" s="9">
        <v>104978.349999999</v>
      </c>
      <c r="I22" s="9">
        <v>11375.25</v>
      </c>
      <c r="J22" s="9">
        <v>415701.483333326</v>
      </c>
      <c r="K22" s="9">
        <v>31737.416666666701</v>
      </c>
      <c r="L22" s="9">
        <v>11265.233333333301</v>
      </c>
      <c r="M22" s="9">
        <v>59628.966666666602</v>
      </c>
      <c r="N22" s="9">
        <v>33211.250000000102</v>
      </c>
      <c r="O22" s="9">
        <v>23218.583333333299</v>
      </c>
      <c r="P22" s="9">
        <v>42142.4000000003</v>
      </c>
      <c r="Q22" s="9">
        <v>18292.1833333332</v>
      </c>
      <c r="R22" s="9">
        <v>85102.183333332199</v>
      </c>
      <c r="S22" s="9">
        <v>8853.9333333333707</v>
      </c>
      <c r="T22" s="9">
        <v>64879.499999999804</v>
      </c>
      <c r="U22" s="9">
        <v>23686.483333333301</v>
      </c>
      <c r="V22" s="9">
        <v>9336.1666666666806</v>
      </c>
      <c r="W22" s="9">
        <v>6333.49999999997</v>
      </c>
      <c r="X22" s="9">
        <v>5183.5833333333203</v>
      </c>
      <c r="Y22" s="9">
        <v>13494</v>
      </c>
      <c r="Z22" s="9">
        <v>10155.833333333299</v>
      </c>
      <c r="AA22" s="9">
        <v>12410.0000000001</v>
      </c>
      <c r="AB22" s="9">
        <v>34469.250000000102</v>
      </c>
      <c r="AC22" s="9">
        <v>23323.016666666601</v>
      </c>
      <c r="AD22" s="9">
        <v>80880</v>
      </c>
      <c r="AE22" s="9">
        <v>135648.583333335</v>
      </c>
      <c r="AF22" s="9">
        <v>12446.333333333299</v>
      </c>
      <c r="AG22" s="9">
        <v>52973.666666666999</v>
      </c>
      <c r="AH22" s="9">
        <v>9850.8333333333594</v>
      </c>
      <c r="AI22" s="9">
        <v>19822.749999999902</v>
      </c>
      <c r="AJ22" s="9">
        <v>14638.733333333301</v>
      </c>
      <c r="AK22" s="8">
        <f t="shared" si="0"/>
        <v>1813275.9999999958</v>
      </c>
    </row>
    <row r="23" spans="1:37" ht="15" x14ac:dyDescent="0.25">
      <c r="A23" s="5" t="s">
        <v>21</v>
      </c>
      <c r="B23" s="9">
        <v>10936.25</v>
      </c>
      <c r="C23" s="9">
        <v>8463.8333333333303</v>
      </c>
      <c r="D23" s="9">
        <v>21004.249999999902</v>
      </c>
      <c r="E23" s="9">
        <v>4452.6833333333298</v>
      </c>
      <c r="F23" s="9">
        <v>10881.383333333401</v>
      </c>
      <c r="G23" s="9">
        <v>27791.95</v>
      </c>
      <c r="H23" s="9">
        <v>22588.916666666599</v>
      </c>
      <c r="I23" s="9">
        <v>2684.5833333333399</v>
      </c>
      <c r="J23" s="9">
        <v>76786.033333333093</v>
      </c>
      <c r="K23" s="9">
        <v>6869.25</v>
      </c>
      <c r="L23" s="9">
        <v>1690.7333333333299</v>
      </c>
      <c r="M23" s="9">
        <v>11927.383333333401</v>
      </c>
      <c r="N23" s="9">
        <v>5333.9166666666597</v>
      </c>
      <c r="O23" s="9">
        <v>683.41666666666697</v>
      </c>
      <c r="P23" s="9">
        <v>8569.2333333333499</v>
      </c>
      <c r="Q23" s="9">
        <v>5386.0833333333203</v>
      </c>
      <c r="R23" s="9">
        <v>17456.933333333302</v>
      </c>
      <c r="S23" s="9">
        <v>2408.75000000001</v>
      </c>
      <c r="T23" s="9">
        <v>5156.8333333333303</v>
      </c>
      <c r="U23" s="9">
        <v>3299.65</v>
      </c>
      <c r="V23" s="9">
        <v>405.33333333333297</v>
      </c>
      <c r="W23" s="9">
        <v>2649.4166666666702</v>
      </c>
      <c r="X23" s="9">
        <v>583.58333333333303</v>
      </c>
      <c r="Y23" s="9">
        <v>887</v>
      </c>
      <c r="Z23" s="9">
        <v>825.66666666666697</v>
      </c>
      <c r="AA23" s="9">
        <v>1973.25</v>
      </c>
      <c r="AB23" s="9">
        <v>9110.0000000000091</v>
      </c>
      <c r="AC23" s="9">
        <v>6093.0833333333203</v>
      </c>
      <c r="AD23" s="9">
        <v>10962.5</v>
      </c>
      <c r="AE23" s="9">
        <v>28122.400000000001</v>
      </c>
      <c r="AF23" s="9">
        <v>996.08333333333303</v>
      </c>
      <c r="AG23" s="9">
        <v>4536.9166666666597</v>
      </c>
      <c r="AH23" s="9">
        <v>829.16666666666697</v>
      </c>
      <c r="AI23" s="9">
        <v>1172.0833333333301</v>
      </c>
      <c r="AJ23" s="9">
        <v>2282.4499999999998</v>
      </c>
      <c r="AK23" s="8">
        <f t="shared" si="0"/>
        <v>325800.99999999965</v>
      </c>
    </row>
    <row r="24" spans="1:37" ht="15" x14ac:dyDescent="0.25">
      <c r="A24" s="5" t="s">
        <v>22</v>
      </c>
      <c r="B24" s="9">
        <v>11705.25</v>
      </c>
      <c r="C24" s="9">
        <v>6771.1666666666697</v>
      </c>
      <c r="D24" s="9">
        <v>16540.583333333299</v>
      </c>
      <c r="E24" s="9">
        <v>2747.8</v>
      </c>
      <c r="F24" s="9">
        <v>12385.7166666667</v>
      </c>
      <c r="G24" s="9">
        <v>16044.9333333333</v>
      </c>
      <c r="H24" s="9">
        <v>25690.666666666501</v>
      </c>
      <c r="I24" s="9">
        <v>1800.8333333333301</v>
      </c>
      <c r="J24" s="9">
        <v>47610.583333333503</v>
      </c>
      <c r="K24" s="9">
        <v>7700.85</v>
      </c>
      <c r="L24" s="9">
        <v>2090.1999999999998</v>
      </c>
      <c r="M24" s="9">
        <v>8533.6666666666697</v>
      </c>
      <c r="N24" s="9">
        <v>4777.25</v>
      </c>
      <c r="O24" s="9">
        <v>2570.0833333333298</v>
      </c>
      <c r="P24" s="9">
        <v>7286.2166666666699</v>
      </c>
      <c r="Q24" s="9">
        <v>4746.3333333333203</v>
      </c>
      <c r="R24" s="9">
        <v>21214.966666666602</v>
      </c>
      <c r="S24" s="9">
        <v>2028.3333333333401</v>
      </c>
      <c r="T24" s="9">
        <v>5880.8333333333303</v>
      </c>
      <c r="U24" s="9">
        <v>3647.2833333333301</v>
      </c>
      <c r="V24" s="9">
        <v>1445.25</v>
      </c>
      <c r="W24" s="9">
        <v>1707</v>
      </c>
      <c r="X24" s="9">
        <v>1710.75</v>
      </c>
      <c r="Y24" s="9">
        <v>582.08333333333303</v>
      </c>
      <c r="Z24" s="9">
        <v>1580</v>
      </c>
      <c r="AA24" s="9">
        <v>1964.25</v>
      </c>
      <c r="AB24" s="9">
        <v>7613.4166666666697</v>
      </c>
      <c r="AC24" s="9">
        <v>3368.5</v>
      </c>
      <c r="AD24" s="9">
        <v>10974.333333333299</v>
      </c>
      <c r="AE24" s="9">
        <v>23448.366666666599</v>
      </c>
      <c r="AF24" s="9">
        <v>888.91666666666697</v>
      </c>
      <c r="AG24" s="9">
        <v>5673.0833333333303</v>
      </c>
      <c r="AH24" s="9">
        <v>953.25</v>
      </c>
      <c r="AI24" s="9">
        <v>2019.25</v>
      </c>
      <c r="AJ24" s="9">
        <v>1609</v>
      </c>
      <c r="AK24" s="8">
        <f t="shared" si="0"/>
        <v>277310.99999999983</v>
      </c>
    </row>
    <row r="25" spans="1:37" ht="15" x14ac:dyDescent="0.25">
      <c r="A25" s="6" t="s">
        <v>58</v>
      </c>
      <c r="B25" s="8">
        <f>SUM(B4:B24)</f>
        <v>181576.08333333395</v>
      </c>
      <c r="C25" s="8">
        <f t="shared" ref="C25:AJ25" si="1">SUM(C4:C24)</f>
        <v>134855.1666666666</v>
      </c>
      <c r="D25" s="8">
        <f t="shared" si="1"/>
        <v>513985.08333333454</v>
      </c>
      <c r="E25" s="8">
        <f t="shared" si="1"/>
        <v>91874.23333333293</v>
      </c>
      <c r="F25" s="8">
        <f t="shared" si="1"/>
        <v>279961.38333333319</v>
      </c>
      <c r="G25" s="8">
        <f t="shared" si="1"/>
        <v>586202.55000000424</v>
      </c>
      <c r="H25" s="8">
        <f t="shared" si="1"/>
        <v>713671.66666665813</v>
      </c>
      <c r="I25" s="8">
        <f t="shared" si="1"/>
        <v>61912.833333333248</v>
      </c>
      <c r="J25" s="8">
        <f t="shared" si="1"/>
        <v>1457101.8999999943</v>
      </c>
      <c r="K25" s="8">
        <f t="shared" si="1"/>
        <v>188714.73333333296</v>
      </c>
      <c r="L25" s="8">
        <f t="shared" si="1"/>
        <v>34383.633333333288</v>
      </c>
      <c r="M25" s="8">
        <f t="shared" si="1"/>
        <v>281456.88333333307</v>
      </c>
      <c r="N25" s="8">
        <f t="shared" si="1"/>
        <v>118313.41666666673</v>
      </c>
      <c r="O25" s="8">
        <f t="shared" si="1"/>
        <v>57577.333333333292</v>
      </c>
      <c r="P25" s="8">
        <f t="shared" si="1"/>
        <v>258010.4999999979</v>
      </c>
      <c r="Q25" s="8">
        <f t="shared" si="1"/>
        <v>126979.63333333436</v>
      </c>
      <c r="R25" s="8">
        <f t="shared" si="1"/>
        <v>431757.81666666496</v>
      </c>
      <c r="S25" s="8">
        <f t="shared" si="1"/>
        <v>54914.966666666362</v>
      </c>
      <c r="T25" s="8">
        <f t="shared" si="1"/>
        <v>178811.33333333314</v>
      </c>
      <c r="U25" s="8">
        <f t="shared" si="1"/>
        <v>70448.633333333244</v>
      </c>
      <c r="V25" s="8">
        <f t="shared" si="1"/>
        <v>24357.66666666669</v>
      </c>
      <c r="W25" s="8">
        <f t="shared" si="1"/>
        <v>44843.16666666665</v>
      </c>
      <c r="X25" s="8">
        <f t="shared" si="1"/>
        <v>19778.583333333325</v>
      </c>
      <c r="Y25" s="8">
        <f t="shared" si="1"/>
        <v>29263.916666666675</v>
      </c>
      <c r="Z25" s="8">
        <f t="shared" si="1"/>
        <v>23895.666666666631</v>
      </c>
      <c r="AA25" s="8">
        <f t="shared" si="1"/>
        <v>50194.666666666781</v>
      </c>
      <c r="AB25" s="8">
        <f t="shared" si="1"/>
        <v>170159.41666666718</v>
      </c>
      <c r="AC25" s="8">
        <f t="shared" si="1"/>
        <v>142807.46666666673</v>
      </c>
      <c r="AD25" s="8">
        <f t="shared" si="1"/>
        <v>318276.99999999988</v>
      </c>
      <c r="AE25" s="8">
        <f t="shared" si="1"/>
        <v>831276.01666666113</v>
      </c>
      <c r="AF25" s="8">
        <f t="shared" si="1"/>
        <v>36111.999999999964</v>
      </c>
      <c r="AG25" s="8">
        <f t="shared" si="1"/>
        <v>140914.91666666701</v>
      </c>
      <c r="AH25" s="8">
        <f t="shared" si="1"/>
        <v>29208.083333333361</v>
      </c>
      <c r="AI25" s="8">
        <f t="shared" si="1"/>
        <v>51592.249999999913</v>
      </c>
      <c r="AJ25" s="8">
        <f t="shared" si="1"/>
        <v>53110.399999999994</v>
      </c>
      <c r="AK25" s="8">
        <f>SUM(AK4:AK24)</f>
        <v>7788300.9999999814</v>
      </c>
    </row>
    <row r="26" spans="1:37" x14ac:dyDescent="0.2">
      <c r="B26" s="2"/>
    </row>
    <row r="27" spans="1:37" x14ac:dyDescent="0.2">
      <c r="B27" s="2"/>
    </row>
    <row r="28" spans="1:37" ht="15" x14ac:dyDescent="0.25">
      <c r="A28" s="5"/>
    </row>
    <row r="29" spans="1:37" ht="15" x14ac:dyDescent="0.25">
      <c r="A29" s="5"/>
    </row>
    <row r="30" spans="1:37" ht="15" x14ac:dyDescent="0.25">
      <c r="A30" s="5"/>
    </row>
    <row r="31" spans="1:37" ht="15" x14ac:dyDescent="0.25">
      <c r="A31" s="5"/>
    </row>
    <row r="32" spans="1:37" ht="15" x14ac:dyDescent="0.25">
      <c r="A32" s="5"/>
    </row>
    <row r="33" spans="1:1" ht="15" x14ac:dyDescent="0.25">
      <c r="A33" s="5"/>
    </row>
    <row r="34" spans="1:1" ht="15" x14ac:dyDescent="0.25">
      <c r="A34" s="5"/>
    </row>
    <row r="35" spans="1:1" ht="15" x14ac:dyDescent="0.25">
      <c r="A35" s="5"/>
    </row>
    <row r="36" spans="1:1" ht="15" x14ac:dyDescent="0.25">
      <c r="A36" s="5"/>
    </row>
    <row r="37" spans="1:1" ht="15" x14ac:dyDescent="0.25">
      <c r="A37" s="5"/>
    </row>
    <row r="38" spans="1:1" ht="15" x14ac:dyDescent="0.25">
      <c r="A38" s="5"/>
    </row>
    <row r="39" spans="1:1" ht="15" x14ac:dyDescent="0.25">
      <c r="A39" s="5"/>
    </row>
    <row r="40" spans="1:1" ht="15" x14ac:dyDescent="0.25">
      <c r="A40" s="5"/>
    </row>
    <row r="41" spans="1:1" ht="15" x14ac:dyDescent="0.25">
      <c r="A41" s="5"/>
    </row>
    <row r="42" spans="1:1" ht="15" x14ac:dyDescent="0.25">
      <c r="A42" s="5"/>
    </row>
    <row r="43" spans="1:1" ht="15" x14ac:dyDescent="0.25">
      <c r="A43" s="5"/>
    </row>
    <row r="44" spans="1:1" ht="15" x14ac:dyDescent="0.25">
      <c r="A44" s="5"/>
    </row>
    <row r="45" spans="1:1" ht="15" x14ac:dyDescent="0.25">
      <c r="A45" s="5"/>
    </row>
    <row r="46" spans="1:1" ht="15" x14ac:dyDescent="0.25">
      <c r="A46" s="5"/>
    </row>
    <row r="47" spans="1:1" ht="15" x14ac:dyDescent="0.25">
      <c r="A47" s="6"/>
    </row>
    <row r="48" spans="1:1" ht="15" x14ac:dyDescent="0.25">
      <c r="A48" s="6"/>
    </row>
    <row r="49" spans="1:2" ht="15" x14ac:dyDescent="0.25">
      <c r="A49" s="1"/>
      <c r="B49" s="2"/>
    </row>
    <row r="50" spans="1:2" ht="15" x14ac:dyDescent="0.25">
      <c r="A50" s="1"/>
      <c r="B50" s="2"/>
    </row>
    <row r="51" spans="1:2" ht="15" x14ac:dyDescent="0.25">
      <c r="A51" s="1"/>
      <c r="B51" s="2"/>
    </row>
    <row r="52" spans="1:2" ht="15" x14ac:dyDescent="0.25">
      <c r="A52" s="1"/>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47"/>
  <sheetViews>
    <sheetView topLeftCell="A19" workbookViewId="0">
      <selection activeCell="A45" sqref="A45:XFD47"/>
    </sheetView>
  </sheetViews>
  <sheetFormatPr defaultRowHeight="12.75" x14ac:dyDescent="0.2"/>
  <cols>
    <col min="1" max="1" width="16.28515625" customWidth="1"/>
  </cols>
  <sheetData>
    <row r="3" spans="1:37" ht="15" x14ac:dyDescent="0.25">
      <c r="A3" s="4"/>
      <c r="B3" s="1" t="s">
        <v>1</v>
      </c>
      <c r="C3" s="7" t="s">
        <v>23</v>
      </c>
      <c r="D3" s="7" t="s">
        <v>24</v>
      </c>
      <c r="E3" s="7" t="s">
        <v>25</v>
      </c>
      <c r="F3" s="7" t="s">
        <v>26</v>
      </c>
      <c r="G3" s="7" t="s">
        <v>27</v>
      </c>
      <c r="H3" s="7" t="s">
        <v>28</v>
      </c>
      <c r="I3" s="7" t="s">
        <v>29</v>
      </c>
      <c r="J3" s="7" t="s">
        <v>30</v>
      </c>
      <c r="K3" s="7" t="s">
        <v>31</v>
      </c>
      <c r="L3" s="7" t="s">
        <v>32</v>
      </c>
      <c r="M3" s="7" t="s">
        <v>33</v>
      </c>
      <c r="N3" s="7" t="s">
        <v>34</v>
      </c>
      <c r="O3" s="7" t="s">
        <v>35</v>
      </c>
      <c r="P3" s="7" t="s">
        <v>36</v>
      </c>
      <c r="Q3" s="7" t="s">
        <v>37</v>
      </c>
      <c r="R3" s="7" t="s">
        <v>38</v>
      </c>
      <c r="S3" s="7" t="s">
        <v>39</v>
      </c>
      <c r="T3" s="7" t="s">
        <v>40</v>
      </c>
      <c r="U3" s="7" t="s">
        <v>41</v>
      </c>
      <c r="V3" s="7" t="s">
        <v>42</v>
      </c>
      <c r="W3" s="7" t="s">
        <v>43</v>
      </c>
      <c r="X3" s="7" t="s">
        <v>44</v>
      </c>
      <c r="Y3" s="7" t="s">
        <v>45</v>
      </c>
      <c r="Z3" s="7" t="s">
        <v>46</v>
      </c>
      <c r="AA3" s="7" t="s">
        <v>47</v>
      </c>
      <c r="AB3" s="7" t="s">
        <v>48</v>
      </c>
      <c r="AC3" s="7" t="s">
        <v>49</v>
      </c>
      <c r="AD3" s="7" t="s">
        <v>50</v>
      </c>
      <c r="AE3" s="7" t="s">
        <v>51</v>
      </c>
      <c r="AF3" s="7" t="s">
        <v>52</v>
      </c>
      <c r="AG3" s="7" t="s">
        <v>53</v>
      </c>
      <c r="AH3" s="7" t="s">
        <v>54</v>
      </c>
      <c r="AI3" s="7" t="s">
        <v>55</v>
      </c>
      <c r="AJ3" s="7" t="s">
        <v>56</v>
      </c>
      <c r="AK3" s="7" t="s">
        <v>58</v>
      </c>
    </row>
    <row r="4" spans="1:37" ht="15" x14ac:dyDescent="0.25">
      <c r="A4" s="5" t="s">
        <v>2</v>
      </c>
      <c r="B4" s="2">
        <f>(basiscijfers!B4/basiscijfers!$AK4)/(basiscijfers!B$25/basiscijfers!$AK$25)</f>
        <v>1.3024876139258952</v>
      </c>
      <c r="C4" s="2">
        <f>(basiscijfers!C4/basiscijfers!$AK4)/(basiscijfers!C$25/basiscijfers!$AK$25)</f>
        <v>0.95767701413422834</v>
      </c>
      <c r="D4" s="2">
        <f>(basiscijfers!D4/basiscijfers!$AK4)/(basiscijfers!D$25/basiscijfers!$AK$25)</f>
        <v>0.73603497183791688</v>
      </c>
      <c r="E4" s="2">
        <f>(basiscijfers!E4/basiscijfers!$AK4)/(basiscijfers!E$25/basiscijfers!$AK$25)</f>
        <v>0.84669531056856318</v>
      </c>
      <c r="F4" s="2">
        <f>(basiscijfers!F4/basiscijfers!$AK4)/(basiscijfers!F$25/basiscijfers!$AK$25)</f>
        <v>1.3287714077776107</v>
      </c>
      <c r="G4" s="2">
        <f>(basiscijfers!G4/basiscijfers!$AK4)/(basiscijfers!G$25/basiscijfers!$AK$25)</f>
        <v>0.81264540396614915</v>
      </c>
      <c r="H4" s="2">
        <f>(basiscijfers!H4/basiscijfers!$AK4)/(basiscijfers!H$25/basiscijfers!$AK$25)</f>
        <v>0.63306909621679286</v>
      </c>
      <c r="I4" s="2">
        <f>(basiscijfers!I4/basiscijfers!$AK4)/(basiscijfers!I$25/basiscijfers!$AK$25)</f>
        <v>1.443941616659107</v>
      </c>
      <c r="J4" s="2">
        <f>(basiscijfers!J4/basiscijfers!$AK4)/(basiscijfers!J$25/basiscijfers!$AK$25)</f>
        <v>1.0935601127704975</v>
      </c>
      <c r="K4" s="2">
        <f>(basiscijfers!K4/basiscijfers!$AK4)/(basiscijfers!K$25/basiscijfers!$AK$25)</f>
        <v>0.99547273537013214</v>
      </c>
      <c r="L4" s="2">
        <f>(basiscijfers!L4/basiscijfers!$AK4)/(basiscijfers!L$25/basiscijfers!$AK$25)</f>
        <v>1.0628446381396439</v>
      </c>
      <c r="M4" s="2">
        <f>(basiscijfers!M4/basiscijfers!$AK4)/(basiscijfers!M$25/basiscijfers!$AK$25)</f>
        <v>1.2383652695970067</v>
      </c>
      <c r="N4" s="2">
        <f>(basiscijfers!N4/basiscijfers!$AK4)/(basiscijfers!N$25/basiscijfers!$AK$25)</f>
        <v>1.5604066256684872</v>
      </c>
      <c r="O4" s="2">
        <f>(basiscijfers!O4/basiscijfers!$AK4)/(basiscijfers!O$25/basiscijfers!$AK$25)</f>
        <v>2.1281295572276706</v>
      </c>
      <c r="P4" s="2">
        <f>(basiscijfers!P4/basiscijfers!$AK4)/(basiscijfers!P$25/basiscijfers!$AK$25)</f>
        <v>0.84752247226016075</v>
      </c>
      <c r="Q4" s="2">
        <f>(basiscijfers!Q4/basiscijfers!$AK4)/(basiscijfers!Q$25/basiscijfers!$AK$25)</f>
        <v>0.93498696853752572</v>
      </c>
      <c r="R4" s="2">
        <f>(basiscijfers!R4/basiscijfers!$AK4)/(basiscijfers!R$25/basiscijfers!$AK$25)</f>
        <v>1.3527284253299461</v>
      </c>
      <c r="S4" s="2">
        <f>(basiscijfers!S4/basiscijfers!$AK4)/(basiscijfers!S$25/basiscijfers!$AK$25)</f>
        <v>0.89694200057776996</v>
      </c>
      <c r="T4" s="2">
        <f>(basiscijfers!T4/basiscijfers!$AK4)/(basiscijfers!T$25/basiscijfers!$AK$25)</f>
        <v>2.2616622813630816</v>
      </c>
      <c r="U4" s="2">
        <f>(basiscijfers!U4/basiscijfers!$AK4)/(basiscijfers!U$25/basiscijfers!$AK$25)</f>
        <v>1.1179653339558757</v>
      </c>
      <c r="V4" s="2">
        <f>(basiscijfers!V4/basiscijfers!$AK4)/(basiscijfers!V$25/basiscijfers!$AK$25)</f>
        <v>1.4673474252649057</v>
      </c>
      <c r="W4" s="2">
        <f>(basiscijfers!W4/basiscijfers!$AK4)/(basiscijfers!W$25/basiscijfers!$AK$25)</f>
        <v>0.57185238726696652</v>
      </c>
      <c r="X4" s="2">
        <f>(basiscijfers!X4/basiscijfers!$AK4)/(basiscijfers!X$25/basiscijfers!$AK$25)</f>
        <v>1.1592241058711621</v>
      </c>
      <c r="Y4" s="2">
        <f>(basiscijfers!Y4/basiscijfers!$AK4)/(basiscijfers!Y$25/basiscijfers!$AK$25)</f>
        <v>1.5674030336547133</v>
      </c>
      <c r="Z4" s="2">
        <f>(basiscijfers!Z4/basiscijfers!$AK4)/(basiscijfers!Z$25/basiscijfers!$AK$25)</f>
        <v>0.70963323274211354</v>
      </c>
      <c r="AA4" s="2">
        <f>(basiscijfers!AA4/basiscijfers!$AK4)/(basiscijfers!AA$25/basiscijfers!$AK$25)</f>
        <v>1.5919590599977134</v>
      </c>
      <c r="AB4" s="2">
        <f>(basiscijfers!AB4/basiscijfers!$AK4)/(basiscijfers!AB$25/basiscijfers!$AK$25)</f>
        <v>0.52375994661194336</v>
      </c>
      <c r="AC4" s="2">
        <f>(basiscijfers!AC4/basiscijfers!$AK4)/(basiscijfers!AC$25/basiscijfers!$AK$25)</f>
        <v>0.74160485082618532</v>
      </c>
      <c r="AD4" s="2">
        <f>(basiscijfers!AD4/basiscijfers!$AK4)/(basiscijfers!AD$25/basiscijfers!$AK$25)</f>
        <v>0.96399031912071298</v>
      </c>
      <c r="AE4" s="2">
        <f>(basiscijfers!AE4/basiscijfers!$AK4)/(basiscijfers!AE$25/basiscijfers!$AK$25)</f>
        <v>0.58477760157791214</v>
      </c>
      <c r="AF4" s="2">
        <f>(basiscijfers!AF4/basiscijfers!$AK4)/(basiscijfers!AF$25/basiscijfers!$AK$25)</f>
        <v>1.2627073381014844</v>
      </c>
      <c r="AG4" s="2">
        <f>(basiscijfers!AG4/basiscijfers!$AK4)/(basiscijfers!AG$25/basiscijfers!$AK$25)</f>
        <v>1.4330873596207756</v>
      </c>
      <c r="AH4" s="2">
        <f>(basiscijfers!AH4/basiscijfers!$AK4)/(basiscijfers!AH$25/basiscijfers!$AK$25)</f>
        <v>1.717646865663228</v>
      </c>
      <c r="AI4" s="2">
        <f>(basiscijfers!AI4/basiscijfers!$AK4)/(basiscijfers!AI$25/basiscijfers!$AK$25)</f>
        <v>1.7930387765455438</v>
      </c>
      <c r="AJ4" s="2">
        <f>(basiscijfers!AJ4/basiscijfers!$AK4)/(basiscijfers!AJ$25/basiscijfers!$AK$25)</f>
        <v>0.83505331412701023</v>
      </c>
      <c r="AK4" s="2">
        <f>(basiscijfers!AK4/basiscijfers!$AK4)/(basiscijfers!AK$25/basiscijfers!$AK$25)</f>
        <v>1</v>
      </c>
    </row>
    <row r="5" spans="1:37" ht="15" x14ac:dyDescent="0.25">
      <c r="A5" s="5" t="s">
        <v>3</v>
      </c>
      <c r="B5" s="2">
        <f>(basiscijfers!B5/basiscijfers!$AK5)/(basiscijfers!B$25/basiscijfers!$AK$25)</f>
        <v>0.88434659544449856</v>
      </c>
      <c r="C5" s="2">
        <f>(basiscijfers!C5/basiscijfers!$AK5)/(basiscijfers!C$25/basiscijfers!$AK$25)</f>
        <v>1.175411982463286</v>
      </c>
      <c r="D5" s="2">
        <f>(basiscijfers!D5/basiscijfers!$AK5)/(basiscijfers!D$25/basiscijfers!$AK$25)</f>
        <v>1.1105351744291705</v>
      </c>
      <c r="E5" s="2">
        <f>(basiscijfers!E5/basiscijfers!$AK5)/(basiscijfers!E$25/basiscijfers!$AK$25)</f>
        <v>0.80359002693472337</v>
      </c>
      <c r="F5" s="2">
        <f>(basiscijfers!F5/basiscijfers!$AK5)/(basiscijfers!F$25/basiscijfers!$AK$25)</f>
        <v>1.1719070232371298</v>
      </c>
      <c r="G5" s="2">
        <f>(basiscijfers!G5/basiscijfers!$AK5)/(basiscijfers!G$25/basiscijfers!$AK$25)</f>
        <v>0.99874168819567666</v>
      </c>
      <c r="H5" s="2">
        <f>(basiscijfers!H5/basiscijfers!$AK5)/(basiscijfers!H$25/basiscijfers!$AK$25)</f>
        <v>0.77282180966003211</v>
      </c>
      <c r="I5" s="2">
        <f>(basiscijfers!I5/basiscijfers!$AK5)/(basiscijfers!I$25/basiscijfers!$AK$25)</f>
        <v>0.80287188234077422</v>
      </c>
      <c r="J5" s="2">
        <f>(basiscijfers!J5/basiscijfers!$AK5)/(basiscijfers!J$25/basiscijfers!$AK$25)</f>
        <v>1.1131911700275483</v>
      </c>
      <c r="K5" s="2">
        <f>(basiscijfers!K5/basiscijfers!$AK5)/(basiscijfers!K$25/basiscijfers!$AK$25)</f>
        <v>0.94854238207077268</v>
      </c>
      <c r="L5" s="2">
        <f>(basiscijfers!L5/basiscijfers!$AK5)/(basiscijfers!L$25/basiscijfers!$AK$25)</f>
        <v>1.2719279371996532</v>
      </c>
      <c r="M5" s="2">
        <f>(basiscijfers!M5/basiscijfers!$AK5)/(basiscijfers!M$25/basiscijfers!$AK$25)</f>
        <v>1.1159955141164817</v>
      </c>
      <c r="N5" s="2">
        <f>(basiscijfers!N5/basiscijfers!$AK5)/(basiscijfers!N$25/basiscijfers!$AK$25)</f>
        <v>1.0766830028867036</v>
      </c>
      <c r="O5" s="2">
        <f>(basiscijfers!O5/basiscijfers!$AK5)/(basiscijfers!O$25/basiscijfers!$AK$25)</f>
        <v>0.47401854321983555</v>
      </c>
      <c r="P5" s="2">
        <f>(basiscijfers!P5/basiscijfers!$AK5)/(basiscijfers!P$25/basiscijfers!$AK$25)</f>
        <v>0.49727246275238418</v>
      </c>
      <c r="Q5" s="2">
        <f>(basiscijfers!Q5/basiscijfers!$AK5)/(basiscijfers!Q$25/basiscijfers!$AK$25)</f>
        <v>0.76385277599444568</v>
      </c>
      <c r="R5" s="2">
        <f>(basiscijfers!R5/basiscijfers!$AK5)/(basiscijfers!R$25/basiscijfers!$AK$25)</f>
        <v>1.100093498624346</v>
      </c>
      <c r="S5" s="2">
        <f>(basiscijfers!S5/basiscijfers!$AK5)/(basiscijfers!S$25/basiscijfers!$AK$25)</f>
        <v>0.59664942598217219</v>
      </c>
      <c r="T5" s="2">
        <f>(basiscijfers!T5/basiscijfers!$AK5)/(basiscijfers!T$25/basiscijfers!$AK$25)</f>
        <v>0.62798616083760206</v>
      </c>
      <c r="U5" s="2">
        <f>(basiscijfers!U5/basiscijfers!$AK5)/(basiscijfers!U$25/basiscijfers!$AK$25)</f>
        <v>1.049568288263109</v>
      </c>
      <c r="V5" s="2">
        <f>(basiscijfers!V5/basiscijfers!$AK5)/(basiscijfers!V$25/basiscijfers!$AK$25)</f>
        <v>1.1581532186471606</v>
      </c>
      <c r="W5" s="2">
        <f>(basiscijfers!W5/basiscijfers!$AK5)/(basiscijfers!W$25/basiscijfers!$AK$25)</f>
        <v>0.97372537182945063</v>
      </c>
      <c r="X5" s="2">
        <f>(basiscijfers!X5/basiscijfers!$AK5)/(basiscijfers!X$25/basiscijfers!$AK$25)</f>
        <v>1.1112113238014123</v>
      </c>
      <c r="Y5" s="2">
        <f>(basiscijfers!Y5/basiscijfers!$AK5)/(basiscijfers!Y$25/basiscijfers!$AK$25)</f>
        <v>0.48858194485722994</v>
      </c>
      <c r="Z5" s="2">
        <f>(basiscijfers!Z5/basiscijfers!$AK5)/(basiscijfers!Z$25/basiscijfers!$AK$25)</f>
        <v>0.72604773644628173</v>
      </c>
      <c r="AA5" s="2">
        <f>(basiscijfers!AA5/basiscijfers!$AK5)/(basiscijfers!AA$25/basiscijfers!$AK$25)</f>
        <v>1.0888412186065872</v>
      </c>
      <c r="AB5" s="2">
        <f>(basiscijfers!AB5/basiscijfers!$AK5)/(basiscijfers!AB$25/basiscijfers!$AK$25)</f>
        <v>1.6515549158378975</v>
      </c>
      <c r="AC5" s="2">
        <f>(basiscijfers!AC5/basiscijfers!$AK5)/(basiscijfers!AC$25/basiscijfers!$AK$25)</f>
        <v>0.63477484331284351</v>
      </c>
      <c r="AD5" s="2">
        <f>(basiscijfers!AD5/basiscijfers!$AK5)/(basiscijfers!AD$25/basiscijfers!$AK$25)</f>
        <v>1.2606329323499137</v>
      </c>
      <c r="AE5" s="2">
        <f>(basiscijfers!AE5/basiscijfers!$AK5)/(basiscijfers!AE$25/basiscijfers!$AK$25)</f>
        <v>1.0062158691026826</v>
      </c>
      <c r="AF5" s="2">
        <f>(basiscijfers!AF5/basiscijfers!$AK5)/(basiscijfers!AF$25/basiscijfers!$AK$25)</f>
        <v>1.0980646379386516</v>
      </c>
      <c r="AG5" s="2">
        <f>(basiscijfers!AG5/basiscijfers!$AK5)/(basiscijfers!AG$25/basiscijfers!$AK$25)</f>
        <v>0.85684947498190256</v>
      </c>
      <c r="AH5" s="2">
        <f>(basiscijfers!AH5/basiscijfers!$AK5)/(basiscijfers!AH$25/basiscijfers!$AK$25)</f>
        <v>1.0256942954035884</v>
      </c>
      <c r="AI5" s="2">
        <f>(basiscijfers!AI5/basiscijfers!$AK5)/(basiscijfers!AI$25/basiscijfers!$AK$25)</f>
        <v>0.77772846014697883</v>
      </c>
      <c r="AJ5" s="2">
        <f>(basiscijfers!AJ5/basiscijfers!$AK5)/(basiscijfers!AJ$25/basiscijfers!$AK$25)</f>
        <v>1.0728351464222379</v>
      </c>
      <c r="AK5" s="2">
        <f>(basiscijfers!AK5/basiscijfers!$AK5)/(basiscijfers!AK$25/basiscijfers!$AK$25)</f>
        <v>1</v>
      </c>
    </row>
    <row r="6" spans="1:37" ht="15" x14ac:dyDescent="0.25">
      <c r="A6" s="5" t="s">
        <v>4</v>
      </c>
      <c r="B6" s="2">
        <f>(basiscijfers!B6/basiscijfers!$AK6)/(basiscijfers!B$25/basiscijfers!$AK$25)</f>
        <v>1.1852557374040795</v>
      </c>
      <c r="C6" s="2">
        <f>(basiscijfers!C6/basiscijfers!$AK6)/(basiscijfers!C$25/basiscijfers!$AK$25)</f>
        <v>1.2377915189415083</v>
      </c>
      <c r="D6" s="2">
        <f>(basiscijfers!D6/basiscijfers!$AK6)/(basiscijfers!D$25/basiscijfers!$AK$25)</f>
        <v>0.96599947915653239</v>
      </c>
      <c r="E6" s="2">
        <f>(basiscijfers!E6/basiscijfers!$AK6)/(basiscijfers!E$25/basiscijfers!$AK$25)</f>
        <v>0.99553593027608089</v>
      </c>
      <c r="F6" s="2">
        <f>(basiscijfers!F6/basiscijfers!$AK6)/(basiscijfers!F$25/basiscijfers!$AK$25)</f>
        <v>1.1870008467115665</v>
      </c>
      <c r="G6" s="2">
        <f>(basiscijfers!G6/basiscijfers!$AK6)/(basiscijfers!G$25/basiscijfers!$AK$25)</f>
        <v>1.1263312418524336</v>
      </c>
      <c r="H6" s="2">
        <f>(basiscijfers!H6/basiscijfers!$AK6)/(basiscijfers!H$25/basiscijfers!$AK$25)</f>
        <v>0.77245314127706621</v>
      </c>
      <c r="I6" s="2">
        <f>(basiscijfers!I6/basiscijfers!$AK6)/(basiscijfers!I$25/basiscijfers!$AK$25)</f>
        <v>0.73298488989517097</v>
      </c>
      <c r="J6" s="2">
        <f>(basiscijfers!J6/basiscijfers!$AK6)/(basiscijfers!J$25/basiscijfers!$AK$25)</f>
        <v>1.218716903250386</v>
      </c>
      <c r="K6" s="2">
        <f>(basiscijfers!K6/basiscijfers!$AK6)/(basiscijfers!K$25/basiscijfers!$AK$25)</f>
        <v>0.67692838373474362</v>
      </c>
      <c r="L6" s="2">
        <f>(basiscijfers!L6/basiscijfers!$AK6)/(basiscijfers!L$25/basiscijfers!$AK$25)</f>
        <v>1.2946382903200333</v>
      </c>
      <c r="M6" s="2">
        <f>(basiscijfers!M6/basiscijfers!$AK6)/(basiscijfers!M$25/basiscijfers!$AK$25)</f>
        <v>0.77078918238908345</v>
      </c>
      <c r="N6" s="2">
        <f>(basiscijfers!N6/basiscijfers!$AK6)/(basiscijfers!N$25/basiscijfers!$AK$25)</f>
        <v>1.1150822266150358</v>
      </c>
      <c r="O6" s="2">
        <f>(basiscijfers!O6/basiscijfers!$AK6)/(basiscijfers!O$25/basiscijfers!$AK$25)</f>
        <v>1.0737335017206415</v>
      </c>
      <c r="P6" s="2">
        <f>(basiscijfers!P6/basiscijfers!$AK6)/(basiscijfers!P$25/basiscijfers!$AK$25)</f>
        <v>0.67716720718336265</v>
      </c>
      <c r="Q6" s="2">
        <f>(basiscijfers!Q6/basiscijfers!$AK6)/(basiscijfers!Q$25/basiscijfers!$AK$25)</f>
        <v>0.75049783577324136</v>
      </c>
      <c r="R6" s="2">
        <f>(basiscijfers!R6/basiscijfers!$AK6)/(basiscijfers!R$25/basiscijfers!$AK$25)</f>
        <v>0.98893666453620666</v>
      </c>
      <c r="S6" s="2">
        <f>(basiscijfers!S6/basiscijfers!$AK6)/(basiscijfers!S$25/basiscijfers!$AK$25)</f>
        <v>0.70662985909019571</v>
      </c>
      <c r="T6" s="2">
        <f>(basiscijfers!T6/basiscijfers!$AK6)/(basiscijfers!T$25/basiscijfers!$AK$25)</f>
        <v>1.0803842606844003</v>
      </c>
      <c r="U6" s="2">
        <f>(basiscijfers!U6/basiscijfers!$AK6)/(basiscijfers!U$25/basiscijfers!$AK$25)</f>
        <v>1.5358057342191265</v>
      </c>
      <c r="V6" s="2">
        <f>(basiscijfers!V6/basiscijfers!$AK6)/(basiscijfers!V$25/basiscijfers!$AK$25)</f>
        <v>1.2946642606570091</v>
      </c>
      <c r="W6" s="2">
        <f>(basiscijfers!W6/basiscijfers!$AK6)/(basiscijfers!W$25/basiscijfers!$AK$25)</f>
        <v>0.84637489888857398</v>
      </c>
      <c r="X6" s="2">
        <f>(basiscijfers!X6/basiscijfers!$AK6)/(basiscijfers!X$25/basiscijfers!$AK$25)</f>
        <v>2.150499020986544</v>
      </c>
      <c r="Y6" s="2">
        <f>(basiscijfers!Y6/basiscijfers!$AK6)/(basiscijfers!Y$25/basiscijfers!$AK$25)</f>
        <v>1.2653163717482427</v>
      </c>
      <c r="Z6" s="2">
        <f>(basiscijfers!Z6/basiscijfers!$AK6)/(basiscijfers!Z$25/basiscijfers!$AK$25)</f>
        <v>1.0782169469583274</v>
      </c>
      <c r="AA6" s="2">
        <f>(basiscijfers!AA6/basiscijfers!$AK6)/(basiscijfers!AA$25/basiscijfers!$AK$25)</f>
        <v>1.2582650185306345</v>
      </c>
      <c r="AB6" s="2">
        <f>(basiscijfers!AB6/basiscijfers!$AK6)/(basiscijfers!AB$25/basiscijfers!$AK$25)</f>
        <v>0.76958876176635915</v>
      </c>
      <c r="AC6" s="2">
        <f>(basiscijfers!AC6/basiscijfers!$AK6)/(basiscijfers!AC$25/basiscijfers!$AK$25)</f>
        <v>0.67177288247733702</v>
      </c>
      <c r="AD6" s="2">
        <f>(basiscijfers!AD6/basiscijfers!$AK6)/(basiscijfers!AD$25/basiscijfers!$AK$25)</f>
        <v>1.0008185388642667</v>
      </c>
      <c r="AE6" s="2">
        <f>(basiscijfers!AE6/basiscijfers!$AK6)/(basiscijfers!AE$25/basiscijfers!$AK$25)</f>
        <v>0.76963609105589892</v>
      </c>
      <c r="AF6" s="2">
        <f>(basiscijfers!AF6/basiscijfers!$AK6)/(basiscijfers!AF$25/basiscijfers!$AK$25)</f>
        <v>1.5795701205563581</v>
      </c>
      <c r="AG6" s="2">
        <f>(basiscijfers!AG6/basiscijfers!$AK6)/(basiscijfers!AG$25/basiscijfers!$AK$25)</f>
        <v>1.4200628315842536</v>
      </c>
      <c r="AH6" s="2">
        <f>(basiscijfers!AH6/basiscijfers!$AK6)/(basiscijfers!AH$25/basiscijfers!$AK$25)</f>
        <v>1.4077079092051938</v>
      </c>
      <c r="AI6" s="2">
        <f>(basiscijfers!AI6/basiscijfers!$AK6)/(basiscijfers!AI$25/basiscijfers!$AK$25)</f>
        <v>0.92869658746055406</v>
      </c>
      <c r="AJ6" s="2">
        <f>(basiscijfers!AJ6/basiscijfers!$AK6)/(basiscijfers!AJ$25/basiscijfers!$AK$25)</f>
        <v>1.1988180803418251</v>
      </c>
      <c r="AK6" s="2">
        <f>(basiscijfers!AK6/basiscijfers!$AK6)/(basiscijfers!AK$25/basiscijfers!$AK$25)</f>
        <v>1</v>
      </c>
    </row>
    <row r="7" spans="1:37" ht="15" x14ac:dyDescent="0.25">
      <c r="A7" s="5" t="s">
        <v>5</v>
      </c>
      <c r="B7" s="2">
        <f>(basiscijfers!B7/basiscijfers!$AK7)/(basiscijfers!B$25/basiscijfers!$AK$25)</f>
        <v>1.0856793092301962</v>
      </c>
      <c r="C7" s="2">
        <f>(basiscijfers!C7/basiscijfers!$AK7)/(basiscijfers!C$25/basiscijfers!$AK$25)</f>
        <v>0.88316771708979758</v>
      </c>
      <c r="D7" s="2">
        <f>(basiscijfers!D7/basiscijfers!$AK7)/(basiscijfers!D$25/basiscijfers!$AK$25)</f>
        <v>0.87509034574951894</v>
      </c>
      <c r="E7" s="2">
        <f>(basiscijfers!E7/basiscijfers!$AK7)/(basiscijfers!E$25/basiscijfers!$AK$25)</f>
        <v>0.87955983468828436</v>
      </c>
      <c r="F7" s="2">
        <f>(basiscijfers!F7/basiscijfers!$AK7)/(basiscijfers!F$25/basiscijfers!$AK$25)</f>
        <v>1.1475636135630836</v>
      </c>
      <c r="G7" s="2">
        <f>(basiscijfers!G7/basiscijfers!$AK7)/(basiscijfers!G$25/basiscijfers!$AK$25)</f>
        <v>0.97999907642884976</v>
      </c>
      <c r="H7" s="2">
        <f>(basiscijfers!H7/basiscijfers!$AK7)/(basiscijfers!H$25/basiscijfers!$AK$25)</f>
        <v>0.64506414915611587</v>
      </c>
      <c r="I7" s="2">
        <f>(basiscijfers!I7/basiscijfers!$AK7)/(basiscijfers!I$25/basiscijfers!$AK$25)</f>
        <v>1.2211612768939029</v>
      </c>
      <c r="J7" s="2">
        <f>(basiscijfers!J7/basiscijfers!$AK7)/(basiscijfers!J$25/basiscijfers!$AK$25)</f>
        <v>1.1893321021348402</v>
      </c>
      <c r="K7" s="2">
        <f>(basiscijfers!K7/basiscijfers!$AK7)/(basiscijfers!K$25/basiscijfers!$AK$25)</f>
        <v>0.94581637912049177</v>
      </c>
      <c r="L7" s="2">
        <f>(basiscijfers!L7/basiscijfers!$AK7)/(basiscijfers!L$25/basiscijfers!$AK$25)</f>
        <v>1.1976075253424425</v>
      </c>
      <c r="M7" s="2">
        <f>(basiscijfers!M7/basiscijfers!$AK7)/(basiscijfers!M$25/basiscijfers!$AK$25)</f>
        <v>1.1313468324248541</v>
      </c>
      <c r="N7" s="2">
        <f>(basiscijfers!N7/basiscijfers!$AK7)/(basiscijfers!N$25/basiscijfers!$AK$25)</f>
        <v>1.0841915749219719</v>
      </c>
      <c r="O7" s="2">
        <f>(basiscijfers!O7/basiscijfers!$AK7)/(basiscijfers!O$25/basiscijfers!$AK$25)</f>
        <v>1.1949485499684223</v>
      </c>
      <c r="P7" s="2">
        <f>(basiscijfers!P7/basiscijfers!$AK7)/(basiscijfers!P$25/basiscijfers!$AK$25)</f>
        <v>1.0425751654773667</v>
      </c>
      <c r="Q7" s="2">
        <f>(basiscijfers!Q7/basiscijfers!$AK7)/(basiscijfers!Q$25/basiscijfers!$AK$25)</f>
        <v>0.84340806613032593</v>
      </c>
      <c r="R7" s="2">
        <f>(basiscijfers!R7/basiscijfers!$AK7)/(basiscijfers!R$25/basiscijfers!$AK$25)</f>
        <v>1.2135728228589906</v>
      </c>
      <c r="S7" s="2">
        <f>(basiscijfers!S7/basiscijfers!$AK7)/(basiscijfers!S$25/basiscijfers!$AK$25)</f>
        <v>0.86076259448347281</v>
      </c>
      <c r="T7" s="2">
        <f>(basiscijfers!T7/basiscijfers!$AK7)/(basiscijfers!T$25/basiscijfers!$AK$25)</f>
        <v>1.6825773982921606</v>
      </c>
      <c r="U7" s="2">
        <f>(basiscijfers!U7/basiscijfers!$AK7)/(basiscijfers!U$25/basiscijfers!$AK$25)</f>
        <v>1.2074814150755724</v>
      </c>
      <c r="V7" s="2">
        <f>(basiscijfers!V7/basiscijfers!$AK7)/(basiscijfers!V$25/basiscijfers!$AK$25)</f>
        <v>1.0001190979304044</v>
      </c>
      <c r="W7" s="2">
        <f>(basiscijfers!W7/basiscijfers!$AK7)/(basiscijfers!W$25/basiscijfers!$AK$25)</f>
        <v>0.70449847948415933</v>
      </c>
      <c r="X7" s="2">
        <f>(basiscijfers!X7/basiscijfers!$AK7)/(basiscijfers!X$25/basiscijfers!$AK$25)</f>
        <v>1.1932484535162855</v>
      </c>
      <c r="Y7" s="2">
        <f>(basiscijfers!Y7/basiscijfers!$AK7)/(basiscijfers!Y$25/basiscijfers!$AK$25)</f>
        <v>1.0098750275330763</v>
      </c>
      <c r="Z7" s="2">
        <f>(basiscijfers!Z7/basiscijfers!$AK7)/(basiscijfers!Z$25/basiscijfers!$AK$25)</f>
        <v>1.3506356843850624</v>
      </c>
      <c r="AA7" s="2">
        <f>(basiscijfers!AA7/basiscijfers!$AK7)/(basiscijfers!AA$25/basiscijfers!$AK$25)</f>
        <v>1.1273313143504873</v>
      </c>
      <c r="AB7" s="2">
        <f>(basiscijfers!AB7/basiscijfers!$AK7)/(basiscijfers!AB$25/basiscijfers!$AK$25)</f>
        <v>0.8617685180594733</v>
      </c>
      <c r="AC7" s="2">
        <f>(basiscijfers!AC7/basiscijfers!$AK7)/(basiscijfers!AC$25/basiscijfers!$AK$25)</f>
        <v>0.82019481596350352</v>
      </c>
      <c r="AD7" s="2">
        <f>(basiscijfers!AD7/basiscijfers!$AK7)/(basiscijfers!AD$25/basiscijfers!$AK$25)</f>
        <v>0.9446174944536937</v>
      </c>
      <c r="AE7" s="2">
        <f>(basiscijfers!AE7/basiscijfers!$AK7)/(basiscijfers!AE$25/basiscijfers!$AK$25)</f>
        <v>0.5964929690646944</v>
      </c>
      <c r="AF7" s="2">
        <f>(basiscijfers!AF7/basiscijfers!$AK7)/(basiscijfers!AF$25/basiscijfers!$AK$25)</f>
        <v>1.2422742252128169</v>
      </c>
      <c r="AG7" s="2">
        <f>(basiscijfers!AG7/basiscijfers!$AK7)/(basiscijfers!AG$25/basiscijfers!$AK$25)</f>
        <v>1.5593669530475192</v>
      </c>
      <c r="AH7" s="2">
        <f>(basiscijfers!AH7/basiscijfers!$AK7)/(basiscijfers!AH$25/basiscijfers!$AK$25)</f>
        <v>1.639336883807607</v>
      </c>
      <c r="AI7" s="2">
        <f>(basiscijfers!AI7/basiscijfers!$AK7)/(basiscijfers!AI$25/basiscijfers!$AK$25)</f>
        <v>1.4213022440228649</v>
      </c>
      <c r="AJ7" s="2">
        <f>(basiscijfers!AJ7/basiscijfers!$AK7)/(basiscijfers!AJ$25/basiscijfers!$AK$25)</f>
        <v>1.2107731584908448</v>
      </c>
      <c r="AK7" s="2">
        <f>(basiscijfers!AK7/basiscijfers!$AK7)/(basiscijfers!AK$25/basiscijfers!$AK$25)</f>
        <v>1</v>
      </c>
    </row>
    <row r="8" spans="1:37" ht="15" x14ac:dyDescent="0.25">
      <c r="A8" s="5" t="s">
        <v>6</v>
      </c>
      <c r="B8" s="2">
        <f>(basiscijfers!B8/basiscijfers!$AK8)/(basiscijfers!B$25/basiscijfers!$AK$25)</f>
        <v>1.028270199093025</v>
      </c>
      <c r="C8" s="2">
        <f>(basiscijfers!C8/basiscijfers!$AK8)/(basiscijfers!C$25/basiscijfers!$AK$25)</f>
        <v>0.33688008576952555</v>
      </c>
      <c r="D8" s="2">
        <f>(basiscijfers!D8/basiscijfers!$AK8)/(basiscijfers!D$25/basiscijfers!$AK$25)</f>
        <v>1.0351466042386415</v>
      </c>
      <c r="E8" s="2">
        <f>(basiscijfers!E8/basiscijfers!$AK8)/(basiscijfers!E$25/basiscijfers!$AK$25)</f>
        <v>1.1479293076328358</v>
      </c>
      <c r="F8" s="2">
        <f>(basiscijfers!F8/basiscijfers!$AK8)/(basiscijfers!F$25/basiscijfers!$AK$25)</f>
        <v>0.78761070299513491</v>
      </c>
      <c r="G8" s="2">
        <f>(basiscijfers!G8/basiscijfers!$AK8)/(basiscijfers!G$25/basiscijfers!$AK$25)</f>
        <v>0.97242526467916657</v>
      </c>
      <c r="H8" s="2">
        <f>(basiscijfers!H8/basiscijfers!$AK8)/(basiscijfers!H$25/basiscijfers!$AK$25)</f>
        <v>1.7134510220338626</v>
      </c>
      <c r="I8" s="2">
        <f>(basiscijfers!I8/basiscijfers!$AK8)/(basiscijfers!I$25/basiscijfers!$AK$25)</f>
        <v>1.5152423628008742</v>
      </c>
      <c r="J8" s="2">
        <f>(basiscijfers!J8/basiscijfers!$AK8)/(basiscijfers!J$25/basiscijfers!$AK$25)</f>
        <v>0.53115558617631198</v>
      </c>
      <c r="K8" s="2">
        <f>(basiscijfers!K8/basiscijfers!$AK8)/(basiscijfers!K$25/basiscijfers!$AK$25)</f>
        <v>1.5916241354759264</v>
      </c>
      <c r="L8" s="2">
        <f>(basiscijfers!L8/basiscijfers!$AK8)/(basiscijfers!L$25/basiscijfers!$AK$25)</f>
        <v>0.14632928604043235</v>
      </c>
      <c r="M8" s="2">
        <f>(basiscijfers!M8/basiscijfers!$AK8)/(basiscijfers!M$25/basiscijfers!$AK$25)</f>
        <v>1.0134534695995945</v>
      </c>
      <c r="N8" s="2">
        <f>(basiscijfers!N8/basiscijfers!$AK8)/(basiscijfers!N$25/basiscijfers!$AK$25)</f>
        <v>0.42816410495242163</v>
      </c>
      <c r="O8" s="2">
        <f>(basiscijfers!O8/basiscijfers!$AK8)/(basiscijfers!O$25/basiscijfers!$AK$25)</f>
        <v>0.29034856913354445</v>
      </c>
      <c r="P8" s="2">
        <f>(basiscijfers!P8/basiscijfers!$AK8)/(basiscijfers!P$25/basiscijfers!$AK$25)</f>
        <v>1.6915564007864907</v>
      </c>
      <c r="Q8" s="2">
        <f>(basiscijfers!Q8/basiscijfers!$AK8)/(basiscijfers!Q$25/basiscijfers!$AK$25)</f>
        <v>1.5557818921713549</v>
      </c>
      <c r="R8" s="2">
        <f>(basiscijfers!R8/basiscijfers!$AK8)/(basiscijfers!R$25/basiscijfers!$AK$25)</f>
        <v>1.1063755307188843</v>
      </c>
      <c r="S8" s="2">
        <f>(basiscijfers!S8/basiscijfers!$AK8)/(basiscijfers!S$25/basiscijfers!$AK$25)</f>
        <v>1.6243561374547175</v>
      </c>
      <c r="T8" s="2">
        <f>(basiscijfers!T8/basiscijfers!$AK8)/(basiscijfers!T$25/basiscijfers!$AK$25)</f>
        <v>0.24754457908085276</v>
      </c>
      <c r="U8" s="2">
        <f>(basiscijfers!U8/basiscijfers!$AK8)/(basiscijfers!U$25/basiscijfers!$AK$25)</f>
        <v>0.1183083155577996</v>
      </c>
      <c r="V8" s="2">
        <f>(basiscijfers!V8/basiscijfers!$AK8)/(basiscijfers!V$25/basiscijfers!$AK$25)</f>
        <v>0.37515173501327675</v>
      </c>
      <c r="W8" s="2">
        <f>(basiscijfers!W8/basiscijfers!$AK8)/(basiscijfers!W$25/basiscijfers!$AK$25)</f>
        <v>1.4484330321687915</v>
      </c>
      <c r="X8" s="2">
        <f>(basiscijfers!X8/basiscijfers!$AK8)/(basiscijfers!X$25/basiscijfers!$AK$25)</f>
        <v>0.35301720152661931</v>
      </c>
      <c r="Y8" s="2">
        <f>(basiscijfers!Y8/basiscijfers!$AK8)/(basiscijfers!Y$25/basiscijfers!$AK$25)</f>
        <v>0.18569706305834871</v>
      </c>
      <c r="Z8" s="2">
        <f>(basiscijfers!Z8/basiscijfers!$AK8)/(basiscijfers!Z$25/basiscijfers!$AK$25)</f>
        <v>0.20103974119285611</v>
      </c>
      <c r="AA8" s="2">
        <f>(basiscijfers!AA8/basiscijfers!$AK8)/(basiscijfers!AA$25/basiscijfers!$AK$25)</f>
        <v>0.45246582432681609</v>
      </c>
      <c r="AB8" s="2">
        <f>(basiscijfers!AB8/basiscijfers!$AK8)/(basiscijfers!AB$25/basiscijfers!$AK$25)</f>
        <v>1.255626098238277</v>
      </c>
      <c r="AC8" s="2">
        <f>(basiscijfers!AC8/basiscijfers!$AK8)/(basiscijfers!AC$25/basiscijfers!$AK$25)</f>
        <v>1.672559757864952</v>
      </c>
      <c r="AD8" s="2">
        <f>(basiscijfers!AD8/basiscijfers!$AK8)/(basiscijfers!AD$25/basiscijfers!$AK$25)</f>
        <v>0.65194006109717106</v>
      </c>
      <c r="AE8" s="2">
        <f>(basiscijfers!AE8/basiscijfers!$AK8)/(basiscijfers!AE$25/basiscijfers!$AK$25)</f>
        <v>1.5082163831528861</v>
      </c>
      <c r="AF8" s="2">
        <f>(basiscijfers!AF8/basiscijfers!$AK8)/(basiscijfers!AF$25/basiscijfers!$AK$25)</f>
        <v>0.14842687526517184</v>
      </c>
      <c r="AG8" s="2">
        <f>(basiscijfers!AG8/basiscijfers!$AK8)/(basiscijfers!AG$25/basiscijfers!$AK$25)</f>
        <v>0.23437345848413776</v>
      </c>
      <c r="AH8" s="2">
        <f>(basiscijfers!AH8/basiscijfers!$AK8)/(basiscijfers!AH$25/basiscijfers!$AK$25)</f>
        <v>0.23194836015514619</v>
      </c>
      <c r="AI8" s="2">
        <f>(basiscijfers!AI8/basiscijfers!$AK8)/(basiscijfers!AI$25/basiscijfers!$AK$25)</f>
        <v>0.2294356681613911</v>
      </c>
      <c r="AJ8" s="2">
        <f>(basiscijfers!AJ8/basiscijfers!$AK8)/(basiscijfers!AJ$25/basiscijfers!$AK$25)</f>
        <v>0.77653519431362206</v>
      </c>
      <c r="AK8" s="2">
        <f>(basiscijfers!AK8/basiscijfers!$AK8)/(basiscijfers!AK$25/basiscijfers!$AK$25)</f>
        <v>1</v>
      </c>
    </row>
    <row r="9" spans="1:37" ht="15" x14ac:dyDescent="0.25">
      <c r="A9" s="5" t="s">
        <v>7</v>
      </c>
      <c r="B9" s="2">
        <f>(basiscijfers!B9/basiscijfers!$AK9)/(basiscijfers!B$25/basiscijfers!$AK$25)</f>
        <v>1.4834943490683461</v>
      </c>
      <c r="C9" s="2">
        <f>(basiscijfers!C9/basiscijfers!$AK9)/(basiscijfers!C$25/basiscijfers!$AK$25)</f>
        <v>1.2802252870489423</v>
      </c>
      <c r="D9" s="2">
        <f>(basiscijfers!D9/basiscijfers!$AK9)/(basiscijfers!D$25/basiscijfers!$AK$25)</f>
        <v>1.1374938742948681</v>
      </c>
      <c r="E9" s="2">
        <f>(basiscijfers!E9/basiscijfers!$AK9)/(basiscijfers!E$25/basiscijfers!$AK$25)</f>
        <v>0.63748525530988864</v>
      </c>
      <c r="F9" s="2">
        <f>(basiscijfers!F9/basiscijfers!$AK9)/(basiscijfers!F$25/basiscijfers!$AK$25)</f>
        <v>1.1272089461787038</v>
      </c>
      <c r="G9" s="2">
        <f>(basiscijfers!G9/basiscijfers!$AK9)/(basiscijfers!G$25/basiscijfers!$AK$25)</f>
        <v>1.0574206562676063</v>
      </c>
      <c r="H9" s="2">
        <f>(basiscijfers!H9/basiscijfers!$AK9)/(basiscijfers!H$25/basiscijfers!$AK$25)</f>
        <v>0.56460793425871314</v>
      </c>
      <c r="I9" s="2">
        <f>(basiscijfers!I9/basiscijfers!$AK9)/(basiscijfers!I$25/basiscijfers!$AK$25)</f>
        <v>0.6173017355580529</v>
      </c>
      <c r="J9" s="2">
        <f>(basiscijfers!J9/basiscijfers!$AK9)/(basiscijfers!J$25/basiscijfers!$AK$25)</f>
        <v>1.4019526348797897</v>
      </c>
      <c r="K9" s="2">
        <f>(basiscijfers!K9/basiscijfers!$AK9)/(basiscijfers!K$25/basiscijfers!$AK$25)</f>
        <v>0.60022624232630817</v>
      </c>
      <c r="L9" s="2">
        <f>(basiscijfers!L9/basiscijfers!$AK9)/(basiscijfers!L$25/basiscijfers!$AK$25)</f>
        <v>0.90572856066438701</v>
      </c>
      <c r="M9" s="2">
        <f>(basiscijfers!M9/basiscijfers!$AK9)/(basiscijfers!M$25/basiscijfers!$AK$25)</f>
        <v>0.83878767877200067</v>
      </c>
      <c r="N9" s="2">
        <f>(basiscijfers!N9/basiscijfers!$AK9)/(basiscijfers!N$25/basiscijfers!$AK$25)</f>
        <v>1.0606694794040719</v>
      </c>
      <c r="O9" s="2">
        <f>(basiscijfers!O9/basiscijfers!$AK9)/(basiscijfers!O$25/basiscijfers!$AK$25)</f>
        <v>0.60508865996993644</v>
      </c>
      <c r="P9" s="2">
        <f>(basiscijfers!P9/basiscijfers!$AK9)/(basiscijfers!P$25/basiscijfers!$AK$25)</f>
        <v>0.82233371786876897</v>
      </c>
      <c r="Q9" s="2">
        <f>(basiscijfers!Q9/basiscijfers!$AK9)/(basiscijfers!Q$25/basiscijfers!$AK$25)</f>
        <v>1.1473391475149923</v>
      </c>
      <c r="R9" s="2">
        <f>(basiscijfers!R9/basiscijfers!$AK9)/(basiscijfers!R$25/basiscijfers!$AK$25)</f>
        <v>1.180326753104997</v>
      </c>
      <c r="S9" s="2">
        <f>(basiscijfers!S9/basiscijfers!$AK9)/(basiscijfers!S$25/basiscijfers!$AK$25)</f>
        <v>0.74548821774236196</v>
      </c>
      <c r="T9" s="2">
        <f>(basiscijfers!T9/basiscijfers!$AK9)/(basiscijfers!T$25/basiscijfers!$AK$25)</f>
        <v>1.1988428512939575</v>
      </c>
      <c r="U9" s="2">
        <f>(basiscijfers!U9/basiscijfers!$AK9)/(basiscijfers!U$25/basiscijfers!$AK$25)</f>
        <v>0.91188583823636626</v>
      </c>
      <c r="V9" s="2">
        <f>(basiscijfers!V9/basiscijfers!$AK9)/(basiscijfers!V$25/basiscijfers!$AK$25)</f>
        <v>1.2865188250168103</v>
      </c>
      <c r="W9" s="2">
        <f>(basiscijfers!W9/basiscijfers!$AK9)/(basiscijfers!W$25/basiscijfers!$AK$25)</f>
        <v>0.59562512275295332</v>
      </c>
      <c r="X9" s="2">
        <f>(basiscijfers!X9/basiscijfers!$AK9)/(basiscijfers!X$25/basiscijfers!$AK$25)</f>
        <v>0.84333517824001469</v>
      </c>
      <c r="Y9" s="2">
        <f>(basiscijfers!Y9/basiscijfers!$AK9)/(basiscijfers!Y$25/basiscijfers!$AK$25)</f>
        <v>0.73081908987114885</v>
      </c>
      <c r="Z9" s="2">
        <f>(basiscijfers!Z9/basiscijfers!$AK9)/(basiscijfers!Z$25/basiscijfers!$AK$25)</f>
        <v>0.3963616133465756</v>
      </c>
      <c r="AA9" s="2">
        <f>(basiscijfers!AA9/basiscijfers!$AK9)/(basiscijfers!AA$25/basiscijfers!$AK$25)</f>
        <v>1.640723397290331</v>
      </c>
      <c r="AB9" s="2">
        <f>(basiscijfers!AB9/basiscijfers!$AK9)/(basiscijfers!AB$25/basiscijfers!$AK$25)</f>
        <v>0.43514832485710619</v>
      </c>
      <c r="AC9" s="2">
        <f>(basiscijfers!AC9/basiscijfers!$AK9)/(basiscijfers!AC$25/basiscijfers!$AK$25)</f>
        <v>0.58720152199037812</v>
      </c>
      <c r="AD9" s="2">
        <f>(basiscijfers!AD9/basiscijfers!$AK9)/(basiscijfers!AD$25/basiscijfers!$AK$25)</f>
        <v>1.203130340347351</v>
      </c>
      <c r="AE9" s="2">
        <f>(basiscijfers!AE9/basiscijfers!$AK9)/(basiscijfers!AE$25/basiscijfers!$AK$25)</f>
        <v>0.60286555392601182</v>
      </c>
      <c r="AF9" s="2">
        <f>(basiscijfers!AF9/basiscijfers!$AK9)/(basiscijfers!AF$25/basiscijfers!$AK$25)</f>
        <v>2.0190863889994035</v>
      </c>
      <c r="AG9" s="2">
        <f>(basiscijfers!AG9/basiscijfers!$AK9)/(basiscijfers!AG$25/basiscijfers!$AK$25)</f>
        <v>0.71458924895172493</v>
      </c>
      <c r="AH9" s="2">
        <f>(basiscijfers!AH9/basiscijfers!$AK9)/(basiscijfers!AH$25/basiscijfers!$AK$25)</f>
        <v>1.4378648526563451</v>
      </c>
      <c r="AI9" s="2">
        <f>(basiscijfers!AI9/basiscijfers!$AK9)/(basiscijfers!AI$25/basiscijfers!$AK$25)</f>
        <v>1.2139358221783079</v>
      </c>
      <c r="AJ9" s="2">
        <f>(basiscijfers!AJ9/basiscijfers!$AK9)/(basiscijfers!AJ$25/basiscijfers!$AK$25)</f>
        <v>0.89764471183013228</v>
      </c>
      <c r="AK9" s="2">
        <f>(basiscijfers!AK9/basiscijfers!$AK9)/(basiscijfers!AK$25/basiscijfers!$AK$25)</f>
        <v>1</v>
      </c>
    </row>
    <row r="10" spans="1:37" ht="15" x14ac:dyDescent="0.25">
      <c r="A10" s="5" t="s">
        <v>8</v>
      </c>
      <c r="B10" s="2">
        <f>(basiscijfers!B10/basiscijfers!$AK10)/(basiscijfers!B$25/basiscijfers!$AK$25)</f>
        <v>1.0408287728658503</v>
      </c>
      <c r="C10" s="2">
        <f>(basiscijfers!C10/basiscijfers!$AK10)/(basiscijfers!C$25/basiscijfers!$AK$25)</f>
        <v>1.3382552390848594</v>
      </c>
      <c r="D10" s="2">
        <f>(basiscijfers!D10/basiscijfers!$AK10)/(basiscijfers!D$25/basiscijfers!$AK$25)</f>
        <v>0.85597731956515255</v>
      </c>
      <c r="E10" s="2">
        <f>(basiscijfers!E10/basiscijfers!$AK10)/(basiscijfers!E$25/basiscijfers!$AK$25)</f>
        <v>0.73305421081101618</v>
      </c>
      <c r="F10" s="2">
        <f>(basiscijfers!F10/basiscijfers!$AK10)/(basiscijfers!F$25/basiscijfers!$AK$25)</f>
        <v>1.1159367758031546</v>
      </c>
      <c r="G10" s="2">
        <f>(basiscijfers!G10/basiscijfers!$AK10)/(basiscijfers!G$25/basiscijfers!$AK$25)</f>
        <v>0.75093073288405865</v>
      </c>
      <c r="H10" s="2">
        <f>(basiscijfers!H10/basiscijfers!$AK10)/(basiscijfers!H$25/basiscijfers!$AK$25)</f>
        <v>0.72304754322048215</v>
      </c>
      <c r="I10" s="2">
        <f>(basiscijfers!I10/basiscijfers!$AK10)/(basiscijfers!I$25/basiscijfers!$AK$25)</f>
        <v>0.56942920387370188</v>
      </c>
      <c r="J10" s="2">
        <f>(basiscijfers!J10/basiscijfers!$AK10)/(basiscijfers!J$25/basiscijfers!$AK$25)</f>
        <v>0.97258574419788624</v>
      </c>
      <c r="K10" s="2">
        <f>(basiscijfers!K10/basiscijfers!$AK10)/(basiscijfers!K$25/basiscijfers!$AK$25)</f>
        <v>1.0391350360049678</v>
      </c>
      <c r="L10" s="2">
        <f>(basiscijfers!L10/basiscijfers!$AK10)/(basiscijfers!L$25/basiscijfers!$AK$25)</f>
        <v>1.0650084999198406</v>
      </c>
      <c r="M10" s="2">
        <f>(basiscijfers!M10/basiscijfers!$AK10)/(basiscijfers!M$25/basiscijfers!$AK$25)</f>
        <v>1.0350105063516912</v>
      </c>
      <c r="N10" s="2">
        <f>(basiscijfers!N10/basiscijfers!$AK10)/(basiscijfers!N$25/basiscijfers!$AK$25)</f>
        <v>1.3508285309961574</v>
      </c>
      <c r="O10" s="2">
        <f>(basiscijfers!O10/basiscijfers!$AK10)/(basiscijfers!O$25/basiscijfers!$AK$25)</f>
        <v>2.0955677981432954</v>
      </c>
      <c r="P10" s="2">
        <f>(basiscijfers!P10/basiscijfers!$AK10)/(basiscijfers!P$25/basiscijfers!$AK$25)</f>
        <v>1.0037704877314839</v>
      </c>
      <c r="Q10" s="2">
        <f>(basiscijfers!Q10/basiscijfers!$AK10)/(basiscijfers!Q$25/basiscijfers!$AK$25)</f>
        <v>1.1656143918338453</v>
      </c>
      <c r="R10" s="2">
        <f>(basiscijfers!R10/basiscijfers!$AK10)/(basiscijfers!R$25/basiscijfers!$AK$25)</f>
        <v>1.6703625608658561</v>
      </c>
      <c r="S10" s="2">
        <f>(basiscijfers!S10/basiscijfers!$AK10)/(basiscijfers!S$25/basiscijfers!$AK$25)</f>
        <v>0.81182310674873437</v>
      </c>
      <c r="T10" s="2">
        <f>(basiscijfers!T10/basiscijfers!$AK10)/(basiscijfers!T$25/basiscijfers!$AK$25)</f>
        <v>1.2758268539563919</v>
      </c>
      <c r="U10" s="2">
        <f>(basiscijfers!U10/basiscijfers!$AK10)/(basiscijfers!U$25/basiscijfers!$AK$25)</f>
        <v>1.1135625404780098</v>
      </c>
      <c r="V10" s="2">
        <f>(basiscijfers!V10/basiscijfers!$AK10)/(basiscijfers!V$25/basiscijfers!$AK$25)</f>
        <v>2.2859908999564711</v>
      </c>
      <c r="W10" s="2">
        <f>(basiscijfers!W10/basiscijfers!$AK10)/(basiscijfers!W$25/basiscijfers!$AK$25)</f>
        <v>0.83616425014618334</v>
      </c>
      <c r="X10" s="2">
        <f>(basiscijfers!X10/basiscijfers!$AK10)/(basiscijfers!X$25/basiscijfers!$AK$25)</f>
        <v>1.9452097064859297</v>
      </c>
      <c r="Y10" s="2">
        <f>(basiscijfers!Y10/basiscijfers!$AK10)/(basiscijfers!Y$25/basiscijfers!$AK$25)</f>
        <v>0.72777157491666544</v>
      </c>
      <c r="Z10" s="2">
        <f>(basiscijfers!Z10/basiscijfers!$AK10)/(basiscijfers!Z$25/basiscijfers!$AK$25)</f>
        <v>0.4409665879583331</v>
      </c>
      <c r="AA10" s="2">
        <f>(basiscijfers!AA10/basiscijfers!$AK10)/(basiscijfers!AA$25/basiscijfers!$AK$25)</f>
        <v>2.248033457048773</v>
      </c>
      <c r="AB10" s="2">
        <f>(basiscijfers!AB10/basiscijfers!$AK10)/(basiscijfers!AB$25/basiscijfers!$AK$25)</f>
        <v>0.81851400741960989</v>
      </c>
      <c r="AC10" s="2">
        <f>(basiscijfers!AC10/basiscijfers!$AK10)/(basiscijfers!AC$25/basiscijfers!$AK$25)</f>
        <v>0.54543616889164082</v>
      </c>
      <c r="AD10" s="2">
        <f>(basiscijfers!AD10/basiscijfers!$AK10)/(basiscijfers!AD$25/basiscijfers!$AK$25)</f>
        <v>1.0916626502518403</v>
      </c>
      <c r="AE10" s="2">
        <f>(basiscijfers!AE10/basiscijfers!$AK10)/(basiscijfers!AE$25/basiscijfers!$AK$25)</f>
        <v>0.87054199765364182</v>
      </c>
      <c r="AF10" s="2">
        <f>(basiscijfers!AF10/basiscijfers!$AK10)/(basiscijfers!AF$25/basiscijfers!$AK$25)</f>
        <v>1.1780511354053411</v>
      </c>
      <c r="AG10" s="2">
        <f>(basiscijfers!AG10/basiscijfers!$AK10)/(basiscijfers!AG$25/basiscijfers!$AK$25)</f>
        <v>0.9394610746268689</v>
      </c>
      <c r="AH10" s="2">
        <f>(basiscijfers!AH10/basiscijfers!$AK10)/(basiscijfers!AH$25/basiscijfers!$AK$25)</f>
        <v>1.7645375172069158</v>
      </c>
      <c r="AI10" s="2">
        <f>(basiscijfers!AI10/basiscijfers!$AK10)/(basiscijfers!AI$25/basiscijfers!$AK$25)</f>
        <v>1.4617969244924944</v>
      </c>
      <c r="AJ10" s="2">
        <f>(basiscijfers!AJ10/basiscijfers!$AK10)/(basiscijfers!AJ$25/basiscijfers!$AK$25)</f>
        <v>0.75580625729050388</v>
      </c>
      <c r="AK10" s="2">
        <f>(basiscijfers!AK10/basiscijfers!$AK10)/(basiscijfers!AK$25/basiscijfers!$AK$25)</f>
        <v>1</v>
      </c>
    </row>
    <row r="11" spans="1:37" ht="15" x14ac:dyDescent="0.25">
      <c r="A11" s="5" t="s">
        <v>9</v>
      </c>
      <c r="B11" s="2">
        <f>(basiscijfers!B11/basiscijfers!$AK11)/(basiscijfers!B$25/basiscijfers!$AK$25)</f>
        <v>0.89314527720981585</v>
      </c>
      <c r="C11" s="2">
        <f>(basiscijfers!C11/basiscijfers!$AK11)/(basiscijfers!C$25/basiscijfers!$AK$25)</f>
        <v>1.6893200523212386</v>
      </c>
      <c r="D11" s="2">
        <f>(basiscijfers!D11/basiscijfers!$AK11)/(basiscijfers!D$25/basiscijfers!$AK$25)</f>
        <v>1.006156144830898</v>
      </c>
      <c r="E11" s="2">
        <f>(basiscijfers!E11/basiscijfers!$AK11)/(basiscijfers!E$25/basiscijfers!$AK$25)</f>
        <v>0.7735072984152217</v>
      </c>
      <c r="F11" s="2">
        <f>(basiscijfers!F11/basiscijfers!$AK11)/(basiscijfers!F$25/basiscijfers!$AK$25)</f>
        <v>1.1214262241487101</v>
      </c>
      <c r="G11" s="2">
        <f>(basiscijfers!G11/basiscijfers!$AK11)/(basiscijfers!G$25/basiscijfers!$AK$25)</f>
        <v>0.9164354184427147</v>
      </c>
      <c r="H11" s="2">
        <f>(basiscijfers!H11/basiscijfers!$AK11)/(basiscijfers!H$25/basiscijfers!$AK$25)</f>
        <v>0.96515625167734842</v>
      </c>
      <c r="I11" s="2">
        <f>(basiscijfers!I11/basiscijfers!$AK11)/(basiscijfers!I$25/basiscijfers!$AK$25)</f>
        <v>0.56528031536940682</v>
      </c>
      <c r="J11" s="2">
        <f>(basiscijfers!J11/basiscijfers!$AK11)/(basiscijfers!J$25/basiscijfers!$AK$25)</f>
        <v>0.98444327312060109</v>
      </c>
      <c r="K11" s="2">
        <f>(basiscijfers!K11/basiscijfers!$AK11)/(basiscijfers!K$25/basiscijfers!$AK$25)</f>
        <v>0.95041071674965216</v>
      </c>
      <c r="L11" s="2">
        <f>(basiscijfers!L11/basiscijfers!$AK11)/(basiscijfers!L$25/basiscijfers!$AK$25)</f>
        <v>1.0019959198344965</v>
      </c>
      <c r="M11" s="2">
        <f>(basiscijfers!M11/basiscijfers!$AK11)/(basiscijfers!M$25/basiscijfers!$AK$25)</f>
        <v>1.3765315716361615</v>
      </c>
      <c r="N11" s="2">
        <f>(basiscijfers!N11/basiscijfers!$AK11)/(basiscijfers!N$25/basiscijfers!$AK$25)</f>
        <v>1.162786514613068</v>
      </c>
      <c r="O11" s="2">
        <f>(basiscijfers!O11/basiscijfers!$AK11)/(basiscijfers!O$25/basiscijfers!$AK$25)</f>
        <v>0.23114032461543357</v>
      </c>
      <c r="P11" s="2">
        <f>(basiscijfers!P11/basiscijfers!$AK11)/(basiscijfers!P$25/basiscijfers!$AK$25)</f>
        <v>0.80580582931262867</v>
      </c>
      <c r="Q11" s="2">
        <f>(basiscijfers!Q11/basiscijfers!$AK11)/(basiscijfers!Q$25/basiscijfers!$AK$25)</f>
        <v>0.81503034936766261</v>
      </c>
      <c r="R11" s="2">
        <f>(basiscijfers!R11/basiscijfers!$AK11)/(basiscijfers!R$25/basiscijfers!$AK$25)</f>
        <v>0.88367928869384971</v>
      </c>
      <c r="S11" s="2">
        <f>(basiscijfers!S11/basiscijfers!$AK11)/(basiscijfers!S$25/basiscijfers!$AK$25)</f>
        <v>0.86957003525324827</v>
      </c>
      <c r="T11" s="2">
        <f>(basiscijfers!T11/basiscijfers!$AK11)/(basiscijfers!T$25/basiscijfers!$AK$25)</f>
        <v>0.45516724007848525</v>
      </c>
      <c r="U11" s="2">
        <f>(basiscijfers!U11/basiscijfers!$AK11)/(basiscijfers!U$25/basiscijfers!$AK$25)</f>
        <v>1.3115094987485851</v>
      </c>
      <c r="V11" s="2">
        <f>(basiscijfers!V11/basiscijfers!$AK11)/(basiscijfers!V$25/basiscijfers!$AK$25)</f>
        <v>0.32219885242251967</v>
      </c>
      <c r="W11" s="2">
        <f>(basiscijfers!W11/basiscijfers!$AK11)/(basiscijfers!W$25/basiscijfers!$AK$25)</f>
        <v>0.95414477153798938</v>
      </c>
      <c r="X11" s="2">
        <f>(basiscijfers!X11/basiscijfers!$AK11)/(basiscijfers!X$25/basiscijfers!$AK$25)</f>
        <v>1.0734590697797954</v>
      </c>
      <c r="Y11" s="2">
        <f>(basiscijfers!Y11/basiscijfers!$AK11)/(basiscijfers!Y$25/basiscijfers!$AK$25)</f>
        <v>0.38310538113880882</v>
      </c>
      <c r="Z11" s="2">
        <f>(basiscijfers!Z11/basiscijfers!$AK11)/(basiscijfers!Z$25/basiscijfers!$AK$25)</f>
        <v>1.4444562518794628</v>
      </c>
      <c r="AA11" s="2">
        <f>(basiscijfers!AA11/basiscijfers!$AK11)/(basiscijfers!AA$25/basiscijfers!$AK$25)</f>
        <v>0.89994579409985076</v>
      </c>
      <c r="AB11" s="2">
        <f>(basiscijfers!AB11/basiscijfers!$AK11)/(basiscijfers!AB$25/basiscijfers!$AK$25)</f>
        <v>1.6811145967743117</v>
      </c>
      <c r="AC11" s="2">
        <f>(basiscijfers!AC11/basiscijfers!$AK11)/(basiscijfers!AC$25/basiscijfers!$AK$25)</f>
        <v>1.1300856963481325</v>
      </c>
      <c r="AD11" s="2">
        <f>(basiscijfers!AD11/basiscijfers!$AK11)/(basiscijfers!AD$25/basiscijfers!$AK$25)</f>
        <v>1.0654852288020538</v>
      </c>
      <c r="AE11" s="2">
        <f>(basiscijfers!AE11/basiscijfers!$AK11)/(basiscijfers!AE$25/basiscijfers!$AK$25)</f>
        <v>1.1402586257153626</v>
      </c>
      <c r="AF11" s="2">
        <f>(basiscijfers!AF11/basiscijfers!$AK11)/(basiscijfers!AF$25/basiscijfers!$AK$25)</f>
        <v>0.44837475671793348</v>
      </c>
      <c r="AG11" s="2">
        <f>(basiscijfers!AG11/basiscijfers!$AK11)/(basiscijfers!AG$25/basiscijfers!$AK$25)</f>
        <v>0.59359438047239721</v>
      </c>
      <c r="AH11" s="2">
        <f>(basiscijfers!AH11/basiscijfers!$AK11)/(basiscijfers!AH$25/basiscijfers!$AK$25)</f>
        <v>0.524269444659475</v>
      </c>
      <c r="AI11" s="2">
        <f>(basiscijfers!AI11/basiscijfers!$AK11)/(basiscijfers!AI$25/basiscijfers!$AK$25)</f>
        <v>0.59189012844221545</v>
      </c>
      <c r="AJ11" s="2">
        <f>(basiscijfers!AJ11/basiscijfers!$AK11)/(basiscijfers!AJ$25/basiscijfers!$AK$25)</f>
        <v>1.7173574864273238</v>
      </c>
      <c r="AK11" s="2">
        <f>(basiscijfers!AK11/basiscijfers!$AK11)/(basiscijfers!AK$25/basiscijfers!$AK$25)</f>
        <v>1</v>
      </c>
    </row>
    <row r="12" spans="1:37" ht="15" x14ac:dyDescent="0.25">
      <c r="A12" s="5" t="s">
        <v>10</v>
      </c>
      <c r="B12" s="2">
        <f>(basiscijfers!B12/basiscijfers!$AK12)/(basiscijfers!B$25/basiscijfers!$AK$25)</f>
        <v>0.79938505355335465</v>
      </c>
      <c r="C12" s="2">
        <f>(basiscijfers!C12/basiscijfers!$AK12)/(basiscijfers!C$25/basiscijfers!$AK$25)</f>
        <v>1.6849082784250398</v>
      </c>
      <c r="D12" s="2">
        <f>(basiscijfers!D12/basiscijfers!$AK12)/(basiscijfers!D$25/basiscijfers!$AK$25)</f>
        <v>1.0730458766543145</v>
      </c>
      <c r="E12" s="2">
        <f>(basiscijfers!E12/basiscijfers!$AK12)/(basiscijfers!E$25/basiscijfers!$AK$25)</f>
        <v>0.93010397147174739</v>
      </c>
      <c r="F12" s="2">
        <f>(basiscijfers!F12/basiscijfers!$AK12)/(basiscijfers!F$25/basiscijfers!$AK$25)</f>
        <v>1.0735258799750154</v>
      </c>
      <c r="G12" s="2">
        <f>(basiscijfers!G12/basiscijfers!$AK12)/(basiscijfers!G$25/basiscijfers!$AK$25)</f>
        <v>1.0077019894438268</v>
      </c>
      <c r="H12" s="2">
        <f>(basiscijfers!H12/basiscijfers!$AK12)/(basiscijfers!H$25/basiscijfers!$AK$25)</f>
        <v>1.0413255208136378</v>
      </c>
      <c r="I12" s="2">
        <f>(basiscijfers!I12/basiscijfers!$AK12)/(basiscijfers!I$25/basiscijfers!$AK$25)</f>
        <v>0.67489915218436203</v>
      </c>
      <c r="J12" s="2">
        <f>(basiscijfers!J12/basiscijfers!$AK12)/(basiscijfers!J$25/basiscijfers!$AK$25)</f>
        <v>0.98048616208119654</v>
      </c>
      <c r="K12" s="2">
        <f>(basiscijfers!K12/basiscijfers!$AK12)/(basiscijfers!K$25/basiscijfers!$AK$25)</f>
        <v>0.64985563829822057</v>
      </c>
      <c r="L12" s="2">
        <f>(basiscijfers!L12/basiscijfers!$AK12)/(basiscijfers!L$25/basiscijfers!$AK$25)</f>
        <v>0.93861950496292923</v>
      </c>
      <c r="M12" s="2">
        <f>(basiscijfers!M12/basiscijfers!$AK12)/(basiscijfers!M$25/basiscijfers!$AK$25)</f>
        <v>1.1375774303338906</v>
      </c>
      <c r="N12" s="2">
        <f>(basiscijfers!N12/basiscijfers!$AK12)/(basiscijfers!N$25/basiscijfers!$AK$25)</f>
        <v>1.178641036900355</v>
      </c>
      <c r="O12" s="2">
        <f>(basiscijfers!O12/basiscijfers!$AK12)/(basiscijfers!O$25/basiscijfers!$AK$25)</f>
        <v>0.80929739846100957</v>
      </c>
      <c r="P12" s="2">
        <f>(basiscijfers!P12/basiscijfers!$AK12)/(basiscijfers!P$25/basiscijfers!$AK$25)</f>
        <v>0.51547923584442545</v>
      </c>
      <c r="Q12" s="2">
        <f>(basiscijfers!Q12/basiscijfers!$AK12)/(basiscijfers!Q$25/basiscijfers!$AK$25)</f>
        <v>0.87004887617722193</v>
      </c>
      <c r="R12" s="2">
        <f>(basiscijfers!R12/basiscijfers!$AK12)/(basiscijfers!R$25/basiscijfers!$AK$25)</f>
        <v>0.86462570415253437</v>
      </c>
      <c r="S12" s="2">
        <f>(basiscijfers!S12/basiscijfers!$AK12)/(basiscijfers!S$25/basiscijfers!$AK$25)</f>
        <v>0.71166269129823323</v>
      </c>
      <c r="T12" s="2">
        <f>(basiscijfers!T12/basiscijfers!$AK12)/(basiscijfers!T$25/basiscijfers!$AK$25)</f>
        <v>0.55216754453441963</v>
      </c>
      <c r="U12" s="2">
        <f>(basiscijfers!U12/basiscijfers!$AK12)/(basiscijfers!U$25/basiscijfers!$AK$25)</f>
        <v>1.117449529172331</v>
      </c>
      <c r="V12" s="2">
        <f>(basiscijfers!V12/basiscijfers!$AK12)/(basiscijfers!V$25/basiscijfers!$AK$25)</f>
        <v>0.73948301929737648</v>
      </c>
      <c r="W12" s="2">
        <f>(basiscijfers!W12/basiscijfers!$AK12)/(basiscijfers!W$25/basiscijfers!$AK$25)</f>
        <v>1.1009232202034611</v>
      </c>
      <c r="X12" s="2">
        <f>(basiscijfers!X12/basiscijfers!$AK12)/(basiscijfers!X$25/basiscijfers!$AK$25)</f>
        <v>1.3442827123558174</v>
      </c>
      <c r="Y12" s="2">
        <f>(basiscijfers!Y12/basiscijfers!$AK12)/(basiscijfers!Y$25/basiscijfers!$AK$25)</f>
        <v>0.70382632893315045</v>
      </c>
      <c r="Z12" s="2">
        <f>(basiscijfers!Z12/basiscijfers!$AK12)/(basiscijfers!Z$25/basiscijfers!$AK$25)</f>
        <v>0.93906913453550744</v>
      </c>
      <c r="AA12" s="2">
        <f>(basiscijfers!AA12/basiscijfers!$AK12)/(basiscijfers!AA$25/basiscijfers!$AK$25)</f>
        <v>0.94055948083737961</v>
      </c>
      <c r="AB12" s="2">
        <f>(basiscijfers!AB12/basiscijfers!$AK12)/(basiscijfers!AB$25/basiscijfers!$AK$25)</f>
        <v>1.1211807401837603</v>
      </c>
      <c r="AC12" s="2">
        <f>(basiscijfers!AC12/basiscijfers!$AK12)/(basiscijfers!AC$25/basiscijfers!$AK$25)</f>
        <v>0.8085244401967735</v>
      </c>
      <c r="AD12" s="2">
        <f>(basiscijfers!AD12/basiscijfers!$AK12)/(basiscijfers!AD$25/basiscijfers!$AK$25)</f>
        <v>1.2275511811389483</v>
      </c>
      <c r="AE12" s="2">
        <f>(basiscijfers!AE12/basiscijfers!$AK12)/(basiscijfers!AE$25/basiscijfers!$AK$25)</f>
        <v>1.1660874837054087</v>
      </c>
      <c r="AF12" s="2">
        <f>(basiscijfers!AF12/basiscijfers!$AK12)/(basiscijfers!AF$25/basiscijfers!$AK$25)</f>
        <v>1.1298056995986572</v>
      </c>
      <c r="AG12" s="2">
        <f>(basiscijfers!AG12/basiscijfers!$AK12)/(basiscijfers!AG$25/basiscijfers!$AK$25)</f>
        <v>1.2114192996655588</v>
      </c>
      <c r="AH12" s="2">
        <f>(basiscijfers!AH12/basiscijfers!$AK12)/(basiscijfers!AH$25/basiscijfers!$AK$25)</f>
        <v>0.81950563304795987</v>
      </c>
      <c r="AI12" s="2">
        <f>(basiscijfers!AI12/basiscijfers!$AK12)/(basiscijfers!AI$25/basiscijfers!$AK$25)</f>
        <v>0.75128126401493844</v>
      </c>
      <c r="AJ12" s="2">
        <f>(basiscijfers!AJ12/basiscijfers!$AK12)/(basiscijfers!AJ$25/basiscijfers!$AK$25)</f>
        <v>1.0338129331306962</v>
      </c>
      <c r="AK12" s="2">
        <f>(basiscijfers!AK12/basiscijfers!$AK12)/(basiscijfers!AK$25/basiscijfers!$AK$25)</f>
        <v>1</v>
      </c>
    </row>
    <row r="13" spans="1:37" ht="15" x14ac:dyDescent="0.25">
      <c r="A13" s="5" t="s">
        <v>11</v>
      </c>
      <c r="B13" s="2">
        <f>(basiscijfers!B13/basiscijfers!$AK13)/(basiscijfers!B$25/basiscijfers!$AK$25)</f>
        <v>2.2161414802973805</v>
      </c>
      <c r="C13" s="2">
        <f>(basiscijfers!C13/basiscijfers!$AK13)/(basiscijfers!C$25/basiscijfers!$AK$25)</f>
        <v>1.0663175892803358</v>
      </c>
      <c r="D13" s="2">
        <f>(basiscijfers!D13/basiscijfers!$AK13)/(basiscijfers!D$25/basiscijfers!$AK$25)</f>
        <v>0.93853135100227358</v>
      </c>
      <c r="E13" s="2">
        <f>(basiscijfers!E13/basiscijfers!$AK13)/(basiscijfers!E$25/basiscijfers!$AK$25)</f>
        <v>1.2261350998854585</v>
      </c>
      <c r="F13" s="2">
        <f>(basiscijfers!F13/basiscijfers!$AK13)/(basiscijfers!F$25/basiscijfers!$AK$25)</f>
        <v>0.78327963865527905</v>
      </c>
      <c r="G13" s="2">
        <f>(basiscijfers!G13/basiscijfers!$AK13)/(basiscijfers!G$25/basiscijfers!$AK$25)</f>
        <v>0.87080691655495202</v>
      </c>
      <c r="H13" s="2">
        <f>(basiscijfers!H13/basiscijfers!$AK13)/(basiscijfers!H$25/basiscijfers!$AK$25)</f>
        <v>0.68494584753728605</v>
      </c>
      <c r="I13" s="2">
        <f>(basiscijfers!I13/basiscijfers!$AK13)/(basiscijfers!I$25/basiscijfers!$AK$25)</f>
        <v>0.66984700907365258</v>
      </c>
      <c r="J13" s="2">
        <f>(basiscijfers!J13/basiscijfers!$AK13)/(basiscijfers!J$25/basiscijfers!$AK$25)</f>
        <v>1.1638749444974963</v>
      </c>
      <c r="K13" s="2">
        <f>(basiscijfers!K13/basiscijfers!$AK13)/(basiscijfers!K$25/basiscijfers!$AK$25)</f>
        <v>0.85248862159446226</v>
      </c>
      <c r="L13" s="2">
        <f>(basiscijfers!L13/basiscijfers!$AK13)/(basiscijfers!L$25/basiscijfers!$AK$25)</f>
        <v>1.9919763323589232</v>
      </c>
      <c r="M13" s="2">
        <f>(basiscijfers!M13/basiscijfers!$AK13)/(basiscijfers!M$25/basiscijfers!$AK$25)</f>
        <v>0.72828644354138439</v>
      </c>
      <c r="N13" s="2">
        <f>(basiscijfers!N13/basiscijfers!$AK13)/(basiscijfers!N$25/basiscijfers!$AK$25)</f>
        <v>1.3082423004192185</v>
      </c>
      <c r="O13" s="2">
        <f>(basiscijfers!O13/basiscijfers!$AK13)/(basiscijfers!O$25/basiscijfers!$AK$25)</f>
        <v>2.3896783944828233</v>
      </c>
      <c r="P13" s="2">
        <f>(basiscijfers!P13/basiscijfers!$AK13)/(basiscijfers!P$25/basiscijfers!$AK$25)</f>
        <v>0.82943471415045911</v>
      </c>
      <c r="Q13" s="2">
        <f>(basiscijfers!Q13/basiscijfers!$AK13)/(basiscijfers!Q$25/basiscijfers!$AK$25)</f>
        <v>0.79494541494614501</v>
      </c>
      <c r="R13" s="2">
        <f>(basiscijfers!R13/basiscijfers!$AK13)/(basiscijfers!R$25/basiscijfers!$AK$25)</f>
        <v>0.88503002983807444</v>
      </c>
      <c r="S13" s="2">
        <f>(basiscijfers!S13/basiscijfers!$AK13)/(basiscijfers!S$25/basiscijfers!$AK$25)</f>
        <v>0.76822705086666598</v>
      </c>
      <c r="T13" s="2">
        <f>(basiscijfers!T13/basiscijfers!$AK13)/(basiscijfers!T$25/basiscijfers!$AK$25)</f>
        <v>2.1596250606073459</v>
      </c>
      <c r="U13" s="2">
        <f>(basiscijfers!U13/basiscijfers!$AK13)/(basiscijfers!U$25/basiscijfers!$AK$25)</f>
        <v>1.502812207774149</v>
      </c>
      <c r="V13" s="2">
        <f>(basiscijfers!V13/basiscijfers!$AK13)/(basiscijfers!V$25/basiscijfers!$AK$25)</f>
        <v>1.2079563387586507</v>
      </c>
      <c r="W13" s="2">
        <f>(basiscijfers!W13/basiscijfers!$AK13)/(basiscijfers!W$25/basiscijfers!$AK$25)</f>
        <v>0.7969245276094179</v>
      </c>
      <c r="X13" s="2">
        <f>(basiscijfers!X13/basiscijfers!$AK13)/(basiscijfers!X$25/basiscijfers!$AK$25)</f>
        <v>1.2837829558074696</v>
      </c>
      <c r="Y13" s="2">
        <f>(basiscijfers!Y13/basiscijfers!$AK13)/(basiscijfers!Y$25/basiscijfers!$AK$25)</f>
        <v>1.1312455657203462</v>
      </c>
      <c r="Z13" s="2">
        <f>(basiscijfers!Z13/basiscijfers!$AK13)/(basiscijfers!Z$25/basiscijfers!$AK$25)</f>
        <v>1.6311369438321657</v>
      </c>
      <c r="AA13" s="2">
        <f>(basiscijfers!AA13/basiscijfers!$AK13)/(basiscijfers!AA$25/basiscijfers!$AK$25)</f>
        <v>1.5363676958039538</v>
      </c>
      <c r="AB13" s="2">
        <f>(basiscijfers!AB13/basiscijfers!$AK13)/(basiscijfers!AB$25/basiscijfers!$AK$25)</f>
        <v>0.70891290131856843</v>
      </c>
      <c r="AC13" s="2">
        <f>(basiscijfers!AC13/basiscijfers!$AK13)/(basiscijfers!AC$25/basiscijfers!$AK$25)</f>
        <v>0.59743070597949477</v>
      </c>
      <c r="AD13" s="2">
        <f>(basiscijfers!AD13/basiscijfers!$AK13)/(basiscijfers!AD$25/basiscijfers!$AK$25)</f>
        <v>0.90322318004907276</v>
      </c>
      <c r="AE13" s="2">
        <f>(basiscijfers!AE13/basiscijfers!$AK13)/(basiscijfers!AE$25/basiscijfers!$AK$25)</f>
        <v>0.76479876542481195</v>
      </c>
      <c r="AF13" s="2">
        <f>(basiscijfers!AF13/basiscijfers!$AK13)/(basiscijfers!AF$25/basiscijfers!$AK$25)</f>
        <v>1.5671907093394362</v>
      </c>
      <c r="AG13" s="2">
        <f>(basiscijfers!AG13/basiscijfers!$AK13)/(basiscijfers!AG$25/basiscijfers!$AK$25)</f>
        <v>1.1517454072557964</v>
      </c>
      <c r="AH13" s="2">
        <f>(basiscijfers!AH13/basiscijfers!$AK13)/(basiscijfers!AH$25/basiscijfers!$AK$25)</f>
        <v>1.463638116978228</v>
      </c>
      <c r="AI13" s="2">
        <f>(basiscijfers!AI13/basiscijfers!$AK13)/(basiscijfers!AI$25/basiscijfers!$AK$25)</f>
        <v>1.377681466310452</v>
      </c>
      <c r="AJ13" s="2">
        <f>(basiscijfers!AJ13/basiscijfers!$AK13)/(basiscijfers!AJ$25/basiscijfers!$AK$25)</f>
        <v>0.59238139805554735</v>
      </c>
      <c r="AK13" s="2">
        <f>(basiscijfers!AK13/basiscijfers!$AK13)/(basiscijfers!AK$25/basiscijfers!$AK$25)</f>
        <v>1</v>
      </c>
    </row>
    <row r="14" spans="1:37" ht="15" x14ac:dyDescent="0.25">
      <c r="A14" s="5" t="s">
        <v>12</v>
      </c>
      <c r="B14" s="2">
        <f>(basiscijfers!B14/basiscijfers!$AK14)/(basiscijfers!B$25/basiscijfers!$AK$25)</f>
        <v>0.98812873264167589</v>
      </c>
      <c r="C14" s="2">
        <f>(basiscijfers!C14/basiscijfers!$AK14)/(basiscijfers!C$25/basiscijfers!$AK$25)</f>
        <v>1.0936491111887474</v>
      </c>
      <c r="D14" s="2">
        <f>(basiscijfers!D14/basiscijfers!$AK14)/(basiscijfers!D$25/basiscijfers!$AK$25)</f>
        <v>1.1140664131173263</v>
      </c>
      <c r="E14" s="2">
        <f>(basiscijfers!E14/basiscijfers!$AK14)/(basiscijfers!E$25/basiscijfers!$AK$25)</f>
        <v>1.0481057991519964</v>
      </c>
      <c r="F14" s="2">
        <f>(basiscijfers!F14/basiscijfers!$AK14)/(basiscijfers!F$25/basiscijfers!$AK$25)</f>
        <v>1.0807703704283393</v>
      </c>
      <c r="G14" s="2">
        <f>(basiscijfers!G14/basiscijfers!$AK14)/(basiscijfers!G$25/basiscijfers!$AK$25)</f>
        <v>1.1123249472031593</v>
      </c>
      <c r="H14" s="2">
        <f>(basiscijfers!H14/basiscijfers!$AK14)/(basiscijfers!H$25/basiscijfers!$AK$25)</f>
        <v>1.3256424818790287</v>
      </c>
      <c r="I14" s="2">
        <f>(basiscijfers!I14/basiscijfers!$AK14)/(basiscijfers!I$25/basiscijfers!$AK$25)</f>
        <v>0.52218892056672661</v>
      </c>
      <c r="J14" s="2">
        <f>(basiscijfers!J14/basiscijfers!$AK14)/(basiscijfers!J$25/basiscijfers!$AK$25)</f>
        <v>1.1555751257900986</v>
      </c>
      <c r="K14" s="2">
        <f>(basiscijfers!K14/basiscijfers!$AK14)/(basiscijfers!K$25/basiscijfers!$AK$25)</f>
        <v>0.62592381393859908</v>
      </c>
      <c r="L14" s="2">
        <f>(basiscijfers!L14/basiscijfers!$AK14)/(basiscijfers!L$25/basiscijfers!$AK$25)</f>
        <v>0.22214007956823295</v>
      </c>
      <c r="M14" s="2">
        <f>(basiscijfers!M14/basiscijfers!$AK14)/(basiscijfers!M$25/basiscijfers!$AK$25)</f>
        <v>0.82283834925708932</v>
      </c>
      <c r="N14" s="2">
        <f>(basiscijfers!N14/basiscijfers!$AK14)/(basiscijfers!N$25/basiscijfers!$AK$25)</f>
        <v>0.44481293778833225</v>
      </c>
      <c r="O14" s="2">
        <f>(basiscijfers!O14/basiscijfers!$AK14)/(basiscijfers!O$25/basiscijfers!$AK$25)</f>
        <v>0.19339463459611292</v>
      </c>
      <c r="P14" s="2">
        <f>(basiscijfers!P14/basiscijfers!$AK14)/(basiscijfers!P$25/basiscijfers!$AK$25)</f>
        <v>0.85790909697380524</v>
      </c>
      <c r="Q14" s="2">
        <f>(basiscijfers!Q14/basiscijfers!$AK14)/(basiscijfers!Q$25/basiscijfers!$AK$25)</f>
        <v>0.92323546317563066</v>
      </c>
      <c r="R14" s="2">
        <f>(basiscijfers!R14/basiscijfers!$AK14)/(basiscijfers!R$25/basiscijfers!$AK$25)</f>
        <v>0.54975154359599587</v>
      </c>
      <c r="S14" s="2">
        <f>(basiscijfers!S14/basiscijfers!$AK14)/(basiscijfers!S$25/basiscijfers!$AK$25)</f>
        <v>0.65417607607105233</v>
      </c>
      <c r="T14" s="2">
        <f>(basiscijfers!T14/basiscijfers!$AK14)/(basiscijfers!T$25/basiscijfers!$AK$25)</f>
        <v>0.51626696833327035</v>
      </c>
      <c r="U14" s="2">
        <f>(basiscijfers!U14/basiscijfers!$AK14)/(basiscijfers!U$25/basiscijfers!$AK$25)</f>
        <v>0.14845764414549462</v>
      </c>
      <c r="V14" s="2">
        <f>(basiscijfers!V14/basiscijfers!$AK14)/(basiscijfers!V$25/basiscijfers!$AK$25)</f>
        <v>0.17435372812481115</v>
      </c>
      <c r="W14" s="2">
        <f>(basiscijfers!W14/basiscijfers!$AK14)/(basiscijfers!W$25/basiscijfers!$AK$25)</f>
        <v>1.1678834918916383</v>
      </c>
      <c r="X14" s="2">
        <f>(basiscijfers!X14/basiscijfers!$AK14)/(basiscijfers!X$25/basiscijfers!$AK$25)</f>
        <v>0.46454944751772759</v>
      </c>
      <c r="Y14" s="2">
        <f>(basiscijfers!Y14/basiscijfers!$AK14)/(basiscijfers!Y$25/basiscijfers!$AK$25)</f>
        <v>0.24635724459688807</v>
      </c>
      <c r="Z14" s="2">
        <f>(basiscijfers!Z14/basiscijfers!$AK14)/(basiscijfers!Z$25/basiscijfers!$AK$25)</f>
        <v>0.12077466962534887</v>
      </c>
      <c r="AA14" s="2">
        <f>(basiscijfers!AA14/basiscijfers!$AK14)/(basiscijfers!AA$25/basiscijfers!$AK$25)</f>
        <v>0.22790124732957592</v>
      </c>
      <c r="AB14" s="2">
        <f>(basiscijfers!AB14/basiscijfers!$AK14)/(basiscijfers!AB$25/basiscijfers!$AK$25)</f>
        <v>0.96659573620850958</v>
      </c>
      <c r="AC14" s="2">
        <f>(basiscijfers!AC14/basiscijfers!$AK14)/(basiscijfers!AC$25/basiscijfers!$AK$25)</f>
        <v>0.78935489415345783</v>
      </c>
      <c r="AD14" s="2">
        <f>(basiscijfers!AD14/basiscijfers!$AK14)/(basiscijfers!AD$25/basiscijfers!$AK$25)</f>
        <v>1.2828758983720823</v>
      </c>
      <c r="AE14" s="2">
        <f>(basiscijfers!AE14/basiscijfers!$AK14)/(basiscijfers!AE$25/basiscijfers!$AK$25)</f>
        <v>1.4124963177946521</v>
      </c>
      <c r="AF14" s="2">
        <f>(basiscijfers!AF14/basiscijfers!$AK14)/(basiscijfers!AF$25/basiscijfers!$AK$25)</f>
        <v>0.21716341364548214</v>
      </c>
      <c r="AG14" s="2">
        <f>(basiscijfers!AG14/basiscijfers!$AK14)/(basiscijfers!AG$25/basiscijfers!$AK$25)</f>
        <v>0.31569726432214551</v>
      </c>
      <c r="AH14" s="2">
        <f>(basiscijfers!AH14/basiscijfers!$AK14)/(basiscijfers!AH$25/basiscijfers!$AK$25)</f>
        <v>0.23628269274798883</v>
      </c>
      <c r="AI14" s="2">
        <f>(basiscijfers!AI14/basiscijfers!$AK14)/(basiscijfers!AI$25/basiscijfers!$AK$25)</f>
        <v>0.16676609512490412</v>
      </c>
      <c r="AJ14" s="2">
        <f>(basiscijfers!AJ14/basiscijfers!$AK14)/(basiscijfers!AJ$25/basiscijfers!$AK$25)</f>
        <v>0.4718255129461858</v>
      </c>
      <c r="AK14" s="2">
        <f>(basiscijfers!AK14/basiscijfers!$AK14)/(basiscijfers!AK$25/basiscijfers!$AK$25)</f>
        <v>1</v>
      </c>
    </row>
    <row r="15" spans="1:37" ht="15" x14ac:dyDescent="0.25">
      <c r="A15" s="19" t="s">
        <v>13</v>
      </c>
      <c r="B15" s="21">
        <f>(basiscijfers!B15/basiscijfers!$AK15)/(basiscijfers!B$25/basiscijfers!$AK$25)</f>
        <v>1.085430688021964</v>
      </c>
      <c r="C15" s="21">
        <f>(basiscijfers!C15/basiscijfers!$AK15)/(basiscijfers!C$25/basiscijfers!$AK$25)</f>
        <v>1.5995489392168647</v>
      </c>
      <c r="D15" s="21">
        <f>(basiscijfers!D15/basiscijfers!$AK15)/(basiscijfers!D$25/basiscijfers!$AK$25)</f>
        <v>0.94538602146274664</v>
      </c>
      <c r="E15" s="21">
        <f>(basiscijfers!E15/basiscijfers!$AK15)/(basiscijfers!E$25/basiscijfers!$AK$25)</f>
        <v>0.87266326168276476</v>
      </c>
      <c r="F15" s="21">
        <f>(basiscijfers!F15/basiscijfers!$AK15)/(basiscijfers!F$25/basiscijfers!$AK$25)</f>
        <v>0.87579259759713746</v>
      </c>
      <c r="G15" s="21">
        <f>(basiscijfers!G15/basiscijfers!$AK15)/(basiscijfers!G$25/basiscijfers!$AK$25)</f>
        <v>1.178960072330534</v>
      </c>
      <c r="H15" s="21">
        <f>(basiscijfers!H15/basiscijfers!$AK15)/(basiscijfers!H$25/basiscijfers!$AK$25)</f>
        <v>0.51769698912031348</v>
      </c>
      <c r="I15" s="21">
        <f>(basiscijfers!I15/basiscijfers!$AK15)/(basiscijfers!I$25/basiscijfers!$AK$25)</f>
        <v>0.64798692954122161</v>
      </c>
      <c r="J15" s="21">
        <f>(basiscijfers!J15/basiscijfers!$AK15)/(basiscijfers!J$25/basiscijfers!$AK$25)</f>
        <v>1.4100962010487574</v>
      </c>
      <c r="K15" s="21">
        <f>(basiscijfers!K15/basiscijfers!$AK15)/(basiscijfers!K$25/basiscijfers!$AK$25)</f>
        <v>0.60270534848307866</v>
      </c>
      <c r="L15" s="21">
        <f>(basiscijfers!L15/basiscijfers!$AK15)/(basiscijfers!L$25/basiscijfers!$AK$25)</f>
        <v>0.87795580873329782</v>
      </c>
      <c r="M15" s="21">
        <f>(basiscijfers!M15/basiscijfers!$AK15)/(basiscijfers!M$25/basiscijfers!$AK$25)</f>
        <v>0.89819818880428237</v>
      </c>
      <c r="N15" s="21">
        <f>(basiscijfers!N15/basiscijfers!$AK15)/(basiscijfers!N$25/basiscijfers!$AK$25)</f>
        <v>1.2518915798005965</v>
      </c>
      <c r="O15" s="21">
        <f>(basiscijfers!O15/basiscijfers!$AK15)/(basiscijfers!O$25/basiscijfers!$AK$25)</f>
        <v>1.5326602720515432</v>
      </c>
      <c r="P15" s="21">
        <f>(basiscijfers!P15/basiscijfers!$AK15)/(basiscijfers!P$25/basiscijfers!$AK$25)</f>
        <v>0.5084122822299072</v>
      </c>
      <c r="Q15" s="21">
        <f>(basiscijfers!Q15/basiscijfers!$AK15)/(basiscijfers!Q$25/basiscijfers!$AK$25)</f>
        <v>0.59108928985610343</v>
      </c>
      <c r="R15" s="21">
        <f>(basiscijfers!R15/basiscijfers!$AK15)/(basiscijfers!R$25/basiscijfers!$AK$25)</f>
        <v>1.1179511505329316</v>
      </c>
      <c r="S15" s="21">
        <f>(basiscijfers!S15/basiscijfers!$AK15)/(basiscijfers!S$25/basiscijfers!$AK$25)</f>
        <v>0.59215392147057011</v>
      </c>
      <c r="T15" s="21">
        <f>(basiscijfers!T15/basiscijfers!$AK15)/(basiscijfers!T$25/basiscijfers!$AK$25)</f>
        <v>1.4220351513766074</v>
      </c>
      <c r="U15" s="21">
        <f>(basiscijfers!U15/basiscijfers!$AK15)/(basiscijfers!U$25/basiscijfers!$AK$25)</f>
        <v>1.220641111045297</v>
      </c>
      <c r="V15" s="21">
        <f>(basiscijfers!V15/basiscijfers!$AK15)/(basiscijfers!V$25/basiscijfers!$AK$25)</f>
        <v>1.5156283618548458</v>
      </c>
      <c r="W15" s="21">
        <f>(basiscijfers!W15/basiscijfers!$AK15)/(basiscijfers!W$25/basiscijfers!$AK$25)</f>
        <v>0.56142057236459464</v>
      </c>
      <c r="X15" s="21">
        <f>(basiscijfers!X15/basiscijfers!$AK15)/(basiscijfers!X$25/basiscijfers!$AK$25)</f>
        <v>1.3325494805192868</v>
      </c>
      <c r="Y15" s="21">
        <f>(basiscijfers!Y15/basiscijfers!$AK15)/(basiscijfers!Y$25/basiscijfers!$AK$25)</f>
        <v>1.5490490003622881</v>
      </c>
      <c r="Z15" s="21">
        <f>(basiscijfers!Z15/basiscijfers!$AK15)/(basiscijfers!Z$25/basiscijfers!$AK$25)</f>
        <v>0.40471538864237772</v>
      </c>
      <c r="AA15" s="21">
        <f>(basiscijfers!AA15/basiscijfers!$AK15)/(basiscijfers!AA$25/basiscijfers!$AK$25)</f>
        <v>1.8091387591780184</v>
      </c>
      <c r="AB15" s="21">
        <f>(basiscijfers!AB15/basiscijfers!$AK15)/(basiscijfers!AB$25/basiscijfers!$AK$25)</f>
        <v>0.42205340078692677</v>
      </c>
      <c r="AC15" s="21">
        <f>(basiscijfers!AC15/basiscijfers!$AK15)/(basiscijfers!AC$25/basiscijfers!$AK$25)</f>
        <v>0.60163369546913237</v>
      </c>
      <c r="AD15" s="21">
        <f>(basiscijfers!AD15/basiscijfers!$AK15)/(basiscijfers!AD$25/basiscijfers!$AK$25)</f>
        <v>1.1527768239322347</v>
      </c>
      <c r="AE15" s="21">
        <f>(basiscijfers!AE15/basiscijfers!$AK15)/(basiscijfers!AE$25/basiscijfers!$AK$25)</f>
        <v>0.54326067411765466</v>
      </c>
      <c r="AF15" s="21">
        <f>(basiscijfers!AF15/basiscijfers!$AK15)/(basiscijfers!AF$25/basiscijfers!$AK$25)</f>
        <v>1.7681842532413863</v>
      </c>
      <c r="AG15" s="21">
        <f>(basiscijfers!AG15/basiscijfers!$AK15)/(basiscijfers!AG$25/basiscijfers!$AK$25)</f>
        <v>1.92839458149901</v>
      </c>
      <c r="AH15" s="21">
        <f>(basiscijfers!AH15/basiscijfers!$AK15)/(basiscijfers!AH$25/basiscijfers!$AK$25)</f>
        <v>1.7374050419259102</v>
      </c>
      <c r="AI15" s="21">
        <f>(basiscijfers!AI15/basiscijfers!$AK15)/(basiscijfers!AI$25/basiscijfers!$AK$25)</f>
        <v>1.1088622088952118</v>
      </c>
      <c r="AJ15" s="21">
        <f>(basiscijfers!AJ15/basiscijfers!$AK15)/(basiscijfers!AJ$25/basiscijfers!$AK$25)</f>
        <v>1.1304914189295048</v>
      </c>
      <c r="AK15" s="21">
        <f>(basiscijfers!AK15/basiscijfers!$AK15)/(basiscijfers!AK$25/basiscijfers!$AK$25)</f>
        <v>1</v>
      </c>
    </row>
    <row r="16" spans="1:37" ht="15" x14ac:dyDescent="0.25">
      <c r="A16" s="5" t="s">
        <v>14</v>
      </c>
      <c r="B16" s="2">
        <f>(basiscijfers!B16/basiscijfers!$AK16)/(basiscijfers!B$25/basiscijfers!$AK$25)</f>
        <v>0.98660531355151304</v>
      </c>
      <c r="C16" s="2">
        <f>(basiscijfers!C16/basiscijfers!$AK16)/(basiscijfers!C$25/basiscijfers!$AK$25)</f>
        <v>0.68476288735943314</v>
      </c>
      <c r="D16" s="2">
        <f>(basiscijfers!D16/basiscijfers!$AK16)/(basiscijfers!D$25/basiscijfers!$AK$25)</f>
        <v>0.73424985674452081</v>
      </c>
      <c r="E16" s="2">
        <f>(basiscijfers!E16/basiscijfers!$AK16)/(basiscijfers!E$25/basiscijfers!$AK$25)</f>
        <v>0.53934421225484752</v>
      </c>
      <c r="F16" s="2">
        <f>(basiscijfers!F16/basiscijfers!$AK16)/(basiscijfers!F$25/basiscijfers!$AK$25)</f>
        <v>1.386328067085925</v>
      </c>
      <c r="G16" s="2">
        <f>(basiscijfers!G16/basiscijfers!$AK16)/(basiscijfers!G$25/basiscijfers!$AK$25)</f>
        <v>0.72343177131116898</v>
      </c>
      <c r="H16" s="2">
        <f>(basiscijfers!H16/basiscijfers!$AK16)/(basiscijfers!H$25/basiscijfers!$AK$25)</f>
        <v>0.45326911821100008</v>
      </c>
      <c r="I16" s="2">
        <f>(basiscijfers!I16/basiscijfers!$AK16)/(basiscijfers!I$25/basiscijfers!$AK$25)</f>
        <v>0.99516839735133167</v>
      </c>
      <c r="J16" s="2">
        <f>(basiscijfers!J16/basiscijfers!$AK16)/(basiscijfers!J$25/basiscijfers!$AK$25)</f>
        <v>1.0559307505195035</v>
      </c>
      <c r="K16" s="2">
        <f>(basiscijfers!K16/basiscijfers!$AK16)/(basiscijfers!K$25/basiscijfers!$AK$25)</f>
        <v>0.78594720368395588</v>
      </c>
      <c r="L16" s="2">
        <f>(basiscijfers!L16/basiscijfers!$AK16)/(basiscijfers!L$25/basiscijfers!$AK$25)</f>
        <v>1.1325202854008525</v>
      </c>
      <c r="M16" s="2">
        <f>(basiscijfers!M16/basiscijfers!$AK16)/(basiscijfers!M$25/basiscijfers!$AK$25)</f>
        <v>2.2167420578163846</v>
      </c>
      <c r="N16" s="2">
        <f>(basiscijfers!N16/basiscijfers!$AK16)/(basiscijfers!N$25/basiscijfers!$AK$25)</f>
        <v>1.4139498592772453</v>
      </c>
      <c r="O16" s="2">
        <f>(basiscijfers!O16/basiscijfers!$AK16)/(basiscijfers!O$25/basiscijfers!$AK$25)</f>
        <v>2.0389266103308636</v>
      </c>
      <c r="P16" s="2">
        <f>(basiscijfers!P16/basiscijfers!$AK16)/(basiscijfers!P$25/basiscijfers!$AK$25)</f>
        <v>0.58623473030914752</v>
      </c>
      <c r="Q16" s="2">
        <f>(basiscijfers!Q16/basiscijfers!$AK16)/(basiscijfers!Q$25/basiscijfers!$AK$25)</f>
        <v>1.1893753510172229</v>
      </c>
      <c r="R16" s="2">
        <f>(basiscijfers!R16/basiscijfers!$AK16)/(basiscijfers!R$25/basiscijfers!$AK$25)</f>
        <v>1.5239192694088537</v>
      </c>
      <c r="S16" s="2">
        <f>(basiscijfers!S16/basiscijfers!$AK16)/(basiscijfers!S$25/basiscijfers!$AK$25)</f>
        <v>0.8199003859503512</v>
      </c>
      <c r="T16" s="2">
        <f>(basiscijfers!T16/basiscijfers!$AK16)/(basiscijfers!T$25/basiscijfers!$AK$25)</f>
        <v>2.0406233623929921</v>
      </c>
      <c r="U16" s="2">
        <f>(basiscijfers!U16/basiscijfers!$AK16)/(basiscijfers!U$25/basiscijfers!$AK$25)</f>
        <v>1.4006515497848857</v>
      </c>
      <c r="V16" s="2">
        <f>(basiscijfers!V16/basiscijfers!$AK16)/(basiscijfers!V$25/basiscijfers!$AK$25)</f>
        <v>1.690035212604275</v>
      </c>
      <c r="W16" s="2">
        <f>(basiscijfers!W16/basiscijfers!$AK16)/(basiscijfers!W$25/basiscijfers!$AK$25)</f>
        <v>0.48979114815687969</v>
      </c>
      <c r="X16" s="2">
        <f>(basiscijfers!X16/basiscijfers!$AK16)/(basiscijfers!X$25/basiscijfers!$AK$25)</f>
        <v>1.7205216928060254</v>
      </c>
      <c r="Y16" s="2">
        <f>(basiscijfers!Y16/basiscijfers!$AK16)/(basiscijfers!Y$25/basiscijfers!$AK$25)</f>
        <v>0.88950647728047882</v>
      </c>
      <c r="Z16" s="2">
        <f>(basiscijfers!Z16/basiscijfers!$AK16)/(basiscijfers!Z$25/basiscijfers!$AK$25)</f>
        <v>0.51697368190532411</v>
      </c>
      <c r="AA16" s="2">
        <f>(basiscijfers!AA16/basiscijfers!$AK16)/(basiscijfers!AA$25/basiscijfers!$AK$25)</f>
        <v>1.9235975581750455</v>
      </c>
      <c r="AB16" s="2">
        <f>(basiscijfers!AB16/basiscijfers!$AK16)/(basiscijfers!AB$25/basiscijfers!$AK$25)</f>
        <v>0.77598807511573276</v>
      </c>
      <c r="AC16" s="2">
        <f>(basiscijfers!AC16/basiscijfers!$AK16)/(basiscijfers!AC$25/basiscijfers!$AK$25)</f>
        <v>0.78622014529149775</v>
      </c>
      <c r="AD16" s="2">
        <f>(basiscijfers!AD16/basiscijfers!$AK16)/(basiscijfers!AD$25/basiscijfers!$AK$25)</f>
        <v>1.1829666796331157</v>
      </c>
      <c r="AE16" s="2">
        <f>(basiscijfers!AE16/basiscijfers!$AK16)/(basiscijfers!AE$25/basiscijfers!$AK$25)</f>
        <v>0.51222933380740054</v>
      </c>
      <c r="AF16" s="2">
        <f>(basiscijfers!AF16/basiscijfers!$AK16)/(basiscijfers!AF$25/basiscijfers!$AK$25)</f>
        <v>2.4843772682138092</v>
      </c>
      <c r="AG16" s="2">
        <f>(basiscijfers!AG16/basiscijfers!$AK16)/(basiscijfers!AG$25/basiscijfers!$AK$25)</f>
        <v>1.461188822816385</v>
      </c>
      <c r="AH16" s="2">
        <f>(basiscijfers!AH16/basiscijfers!$AK16)/(basiscijfers!AH$25/basiscijfers!$AK$25)</f>
        <v>2.4995823167313063</v>
      </c>
      <c r="AI16" s="2">
        <f>(basiscijfers!AI16/basiscijfers!$AK16)/(basiscijfers!AI$25/basiscijfers!$AK$25)</f>
        <v>1.7186766240396367</v>
      </c>
      <c r="AJ16" s="2">
        <f>(basiscijfers!AJ16/basiscijfers!$AK16)/(basiscijfers!AJ$25/basiscijfers!$AK$25)</f>
        <v>1.0026682256842447</v>
      </c>
      <c r="AK16" s="2">
        <f>(basiscijfers!AK16/basiscijfers!$AK16)/(basiscijfers!AK$25/basiscijfers!$AK$25)</f>
        <v>1</v>
      </c>
    </row>
    <row r="17" spans="1:37" ht="15" x14ac:dyDescent="0.25">
      <c r="A17" s="5" t="s">
        <v>15</v>
      </c>
      <c r="B17" s="2">
        <f>(basiscijfers!B17/basiscijfers!$AK17)/(basiscijfers!B$25/basiscijfers!$AK$25)</f>
        <v>0.547949124892669</v>
      </c>
      <c r="C17" s="2">
        <f>(basiscijfers!C17/basiscijfers!$AK17)/(basiscijfers!C$25/basiscijfers!$AK$25)</f>
        <v>4.0800691139248522E-2</v>
      </c>
      <c r="D17" s="2">
        <f>(basiscijfers!D17/basiscijfers!$AK17)/(basiscijfers!D$25/basiscijfers!$AK$25)</f>
        <v>0.8800687967152776</v>
      </c>
      <c r="E17" s="2">
        <f>(basiscijfers!E17/basiscijfers!$AK17)/(basiscijfers!E$25/basiscijfers!$AK$25)</f>
        <v>1.4177654617036208</v>
      </c>
      <c r="F17" s="2">
        <f>(basiscijfers!F17/basiscijfers!$AK17)/(basiscijfers!F$25/basiscijfers!$AK$25)</f>
        <v>0.62200741065929521</v>
      </c>
      <c r="G17" s="2">
        <f>(basiscijfers!G17/basiscijfers!$AK17)/(basiscijfers!G$25/basiscijfers!$AK$25)</f>
        <v>0.66763810107578336</v>
      </c>
      <c r="H17" s="2">
        <f>(basiscijfers!H17/basiscijfers!$AK17)/(basiscijfers!H$25/basiscijfers!$AK$25)</f>
        <v>1.2591276733260945</v>
      </c>
      <c r="I17" s="2">
        <f>(basiscijfers!I17/basiscijfers!$AK17)/(basiscijfers!I$25/basiscijfers!$AK$25)</f>
        <v>1.79307984701636</v>
      </c>
      <c r="J17" s="2">
        <f>(basiscijfers!J17/basiscijfers!$AK17)/(basiscijfers!J$25/basiscijfers!$AK$25)</f>
        <v>0.80259514642261709</v>
      </c>
      <c r="K17" s="2">
        <f>(basiscijfers!K17/basiscijfers!$AK17)/(basiscijfers!K$25/basiscijfers!$AK$25)</f>
        <v>2.0292532386394915</v>
      </c>
      <c r="L17" s="2">
        <f>(basiscijfers!L17/basiscijfers!$AK17)/(basiscijfers!L$25/basiscijfers!$AK$25)</f>
        <v>0.65374242816654415</v>
      </c>
      <c r="M17" s="2">
        <f>(basiscijfers!M17/basiscijfers!$AK17)/(basiscijfers!M$25/basiscijfers!$AK$25)</f>
        <v>0.56998099786960565</v>
      </c>
      <c r="N17" s="2">
        <f>(basiscijfers!N17/basiscijfers!$AK17)/(basiscijfers!N$25/basiscijfers!$AK$25)</f>
        <v>1.2336689687669915</v>
      </c>
      <c r="O17" s="2">
        <f>(basiscijfers!O17/basiscijfers!$AK17)/(basiscijfers!O$25/basiscijfers!$AK$25)</f>
        <v>1.0543399300586467</v>
      </c>
      <c r="P17" s="2">
        <f>(basiscijfers!P17/basiscijfers!$AK17)/(basiscijfers!P$25/basiscijfers!$AK$25)</f>
        <v>2.1825947001553128</v>
      </c>
      <c r="Q17" s="2">
        <f>(basiscijfers!Q17/basiscijfers!$AK17)/(basiscijfers!Q$25/basiscijfers!$AK$25)</f>
        <v>1.1114779725966428</v>
      </c>
      <c r="R17" s="2">
        <f>(basiscijfers!R17/basiscijfers!$AK17)/(basiscijfers!R$25/basiscijfers!$AK$25)</f>
        <v>0.79997990687698761</v>
      </c>
      <c r="S17" s="2">
        <f>(basiscijfers!S17/basiscijfers!$AK17)/(basiscijfers!S$25/basiscijfers!$AK$25)</f>
        <v>1.5287046207510773</v>
      </c>
      <c r="T17" s="2">
        <f>(basiscijfers!T17/basiscijfers!$AK17)/(basiscijfers!T$25/basiscijfers!$AK$25)</f>
        <v>0.8821177230132784</v>
      </c>
      <c r="U17" s="2">
        <f>(basiscijfers!U17/basiscijfers!$AK17)/(basiscijfers!U$25/basiscijfers!$AK$25)</f>
        <v>0.47857616904348871</v>
      </c>
      <c r="V17" s="2">
        <f>(basiscijfers!V17/basiscijfers!$AK17)/(basiscijfers!V$25/basiscijfers!$AK$25)</f>
        <v>1.7722498085958223</v>
      </c>
      <c r="W17" s="2">
        <f>(basiscijfers!W17/basiscijfers!$AK17)/(basiscijfers!W$25/basiscijfers!$AK$25)</f>
        <v>1.1315768080998587</v>
      </c>
      <c r="X17" s="2">
        <f>(basiscijfers!X17/basiscijfers!$AK17)/(basiscijfers!X$25/basiscijfers!$AK$25)</f>
        <v>0.90922796629301672</v>
      </c>
      <c r="Y17" s="2">
        <f>(basiscijfers!Y17/basiscijfers!$AK17)/(basiscijfers!Y$25/basiscijfers!$AK$25)</f>
        <v>0.72581017727824959</v>
      </c>
      <c r="Z17" s="2">
        <f>(basiscijfers!Z17/basiscijfers!$AK17)/(basiscijfers!Z$25/basiscijfers!$AK$25)</f>
        <v>0.29713524623252835</v>
      </c>
      <c r="AA17" s="2">
        <f>(basiscijfers!AA17/basiscijfers!$AK17)/(basiscijfers!AA$25/basiscijfers!$AK$25)</f>
        <v>1.7053085778914265</v>
      </c>
      <c r="AB17" s="2">
        <f>(basiscijfers!AB17/basiscijfers!$AK17)/(basiscijfers!AB$25/basiscijfers!$AK$25)</f>
        <v>0.57995797817543904</v>
      </c>
      <c r="AC17" s="2">
        <f>(basiscijfers!AC17/basiscijfers!$AK17)/(basiscijfers!AC$25/basiscijfers!$AK$25)</f>
        <v>1.1385793232778452</v>
      </c>
      <c r="AD17" s="2">
        <f>(basiscijfers!AD17/basiscijfers!$AK17)/(basiscijfers!AD$25/basiscijfers!$AK$25)</f>
        <v>1.1471974059540855</v>
      </c>
      <c r="AE17" s="2">
        <f>(basiscijfers!AE17/basiscijfers!$AK17)/(basiscijfers!AE$25/basiscijfers!$AK$25)</f>
        <v>1.3587535705191676</v>
      </c>
      <c r="AF17" s="2">
        <f>(basiscijfers!AF17/basiscijfers!$AK17)/(basiscijfers!AF$25/basiscijfers!$AK$25)</f>
        <v>0.98812808909498218</v>
      </c>
      <c r="AG17" s="2">
        <f>(basiscijfers!AG17/basiscijfers!$AK17)/(basiscijfers!AG$25/basiscijfers!$AK$25)</f>
        <v>0.74934142308302842</v>
      </c>
      <c r="AH17" s="2">
        <f>(basiscijfers!AH17/basiscijfers!$AK17)/(basiscijfers!AH$25/basiscijfers!$AK$25)</f>
        <v>0.70538168671498691</v>
      </c>
      <c r="AI17" s="2">
        <f>(basiscijfers!AI17/basiscijfers!$AK17)/(basiscijfers!AI$25/basiscijfers!$AK$25)</f>
        <v>0.68046588295857047</v>
      </c>
      <c r="AJ17" s="2">
        <f>(basiscijfers!AJ17/basiscijfers!$AK17)/(basiscijfers!AJ$25/basiscijfers!$AK$25)</f>
        <v>1.5026805532737062</v>
      </c>
      <c r="AK17" s="2">
        <f>(basiscijfers!AK17/basiscijfers!$AK17)/(basiscijfers!AK$25/basiscijfers!$AK$25)</f>
        <v>1</v>
      </c>
    </row>
    <row r="18" spans="1:37" ht="15" x14ac:dyDescent="0.25">
      <c r="A18" s="5" t="s">
        <v>16</v>
      </c>
      <c r="B18" s="2">
        <f>(basiscijfers!B18/basiscijfers!$AK18)/(basiscijfers!B$25/basiscijfers!$AK$25)</f>
        <v>1.1990107269240904</v>
      </c>
      <c r="C18" s="2">
        <f>(basiscijfers!C18/basiscijfers!$AK18)/(basiscijfers!C$25/basiscijfers!$AK$25)</f>
        <v>0.57290282277003912</v>
      </c>
      <c r="D18" s="2">
        <f>(basiscijfers!D18/basiscijfers!$AK18)/(basiscijfers!D$25/basiscijfers!$AK$25)</f>
        <v>1.0338755164066598</v>
      </c>
      <c r="E18" s="2">
        <f>(basiscijfers!E18/basiscijfers!$AK18)/(basiscijfers!E$25/basiscijfers!$AK$25)</f>
        <v>1.2763680061749463</v>
      </c>
      <c r="F18" s="2">
        <f>(basiscijfers!F18/basiscijfers!$AK18)/(basiscijfers!F$25/basiscijfers!$AK$25)</f>
        <v>0.65301937148749545</v>
      </c>
      <c r="G18" s="2">
        <f>(basiscijfers!G18/basiscijfers!$AK18)/(basiscijfers!G$25/basiscijfers!$AK$25)</f>
        <v>0.8746462018518667</v>
      </c>
      <c r="H18" s="2">
        <f>(basiscijfers!H18/basiscijfers!$AK18)/(basiscijfers!H$25/basiscijfers!$AK$25)</f>
        <v>1.3785269513827767</v>
      </c>
      <c r="I18" s="2">
        <f>(basiscijfers!I18/basiscijfers!$AK18)/(basiscijfers!I$25/basiscijfers!$AK$25)</f>
        <v>1.2142408837766099</v>
      </c>
      <c r="J18" s="2">
        <f>(basiscijfers!J18/basiscijfers!$AK18)/(basiscijfers!J$25/basiscijfers!$AK$25)</f>
        <v>0.89027329258097965</v>
      </c>
      <c r="K18" s="2">
        <f>(basiscijfers!K18/basiscijfers!$AK18)/(basiscijfers!K$25/basiscijfers!$AK$25)</f>
        <v>1.1711009847756748</v>
      </c>
      <c r="L18" s="2">
        <f>(basiscijfers!L18/basiscijfers!$AK18)/(basiscijfers!L$25/basiscijfers!$AK$25)</f>
        <v>0.72742519713089071</v>
      </c>
      <c r="M18" s="2">
        <f>(basiscijfers!M18/basiscijfers!$AK18)/(basiscijfers!M$25/basiscijfers!$AK$25)</f>
        <v>0.49969689624127367</v>
      </c>
      <c r="N18" s="2">
        <f>(basiscijfers!N18/basiscijfers!$AK18)/(basiscijfers!N$25/basiscijfers!$AK$25)</f>
        <v>0.69415505938301203</v>
      </c>
      <c r="O18" s="2">
        <f>(basiscijfers!O18/basiscijfers!$AK18)/(basiscijfers!O$25/basiscijfers!$AK$25)</f>
        <v>0.44507199381576645</v>
      </c>
      <c r="P18" s="2">
        <f>(basiscijfers!P18/basiscijfers!$AK18)/(basiscijfers!P$25/basiscijfers!$AK$25)</f>
        <v>1.6697672630242857</v>
      </c>
      <c r="Q18" s="2">
        <f>(basiscijfers!Q18/basiscijfers!$AK18)/(basiscijfers!Q$25/basiscijfers!$AK$25)</f>
        <v>1.5259973777005373</v>
      </c>
      <c r="R18" s="2">
        <f>(basiscijfers!R18/basiscijfers!$AK18)/(basiscijfers!R$25/basiscijfers!$AK$25)</f>
        <v>0.81117375631761224</v>
      </c>
      <c r="S18" s="2">
        <f>(basiscijfers!S18/basiscijfers!$AK18)/(basiscijfers!S$25/basiscijfers!$AK$25)</f>
        <v>1.4873418161726801</v>
      </c>
      <c r="T18" s="2">
        <f>(basiscijfers!T18/basiscijfers!$AK18)/(basiscijfers!T$25/basiscijfers!$AK$25)</f>
        <v>0.68299067525010071</v>
      </c>
      <c r="U18" s="2">
        <f>(basiscijfers!U18/basiscijfers!$AK18)/(basiscijfers!U$25/basiscijfers!$AK$25)</f>
        <v>0.24240648266035508</v>
      </c>
      <c r="V18" s="2">
        <f>(basiscijfers!V18/basiscijfers!$AK18)/(basiscijfers!V$25/basiscijfers!$AK$25)</f>
        <v>0.79857397633964933</v>
      </c>
      <c r="W18" s="2">
        <f>(basiscijfers!W18/basiscijfers!$AK18)/(basiscijfers!W$25/basiscijfers!$AK$25)</f>
        <v>1.6557634021268797</v>
      </c>
      <c r="X18" s="2">
        <f>(basiscijfers!X18/basiscijfers!$AK18)/(basiscijfers!X$25/basiscijfers!$AK$25)</f>
        <v>0.49456689937905995</v>
      </c>
      <c r="Y18" s="2">
        <f>(basiscijfers!Y18/basiscijfers!$AK18)/(basiscijfers!Y$25/basiscijfers!$AK$25)</f>
        <v>0.31024372299340935</v>
      </c>
      <c r="Z18" s="2">
        <f>(basiscijfers!Z18/basiscijfers!$AK18)/(basiscijfers!Z$25/basiscijfers!$AK$25)</f>
        <v>0.2970077389987858</v>
      </c>
      <c r="AA18" s="2">
        <f>(basiscijfers!AA18/basiscijfers!$AK18)/(basiscijfers!AA$25/basiscijfers!$AK$25)</f>
        <v>0.67443905647597624</v>
      </c>
      <c r="AB18" s="2">
        <f>(basiscijfers!AB18/basiscijfers!$AK18)/(basiscijfers!AB$25/basiscijfers!$AK$25)</f>
        <v>0.812739598303717</v>
      </c>
      <c r="AC18" s="2">
        <f>(basiscijfers!AC18/basiscijfers!$AK18)/(basiscijfers!AC$25/basiscijfers!$AK$25)</f>
        <v>1.264067338831752</v>
      </c>
      <c r="AD18" s="2">
        <f>(basiscijfers!AD18/basiscijfers!$AK18)/(basiscijfers!AD$25/basiscijfers!$AK$25)</f>
        <v>1.0482587142560753</v>
      </c>
      <c r="AE18" s="2">
        <f>(basiscijfers!AE18/basiscijfers!$AK18)/(basiscijfers!AE$25/basiscijfers!$AK$25)</f>
        <v>1.3982669582193448</v>
      </c>
      <c r="AF18" s="2">
        <f>(basiscijfers!AF18/basiscijfers!$AK18)/(basiscijfers!AF$25/basiscijfers!$AK$25)</f>
        <v>0.55851042212071045</v>
      </c>
      <c r="AG18" s="2">
        <f>(basiscijfers!AG18/basiscijfers!$AK18)/(basiscijfers!AG$25/basiscijfers!$AK$25)</f>
        <v>0.30984599529941187</v>
      </c>
      <c r="AH18" s="2">
        <f>(basiscijfers!AH18/basiscijfers!$AK18)/(basiscijfers!AH$25/basiscijfers!$AK$25)</f>
        <v>0.36406339595881521</v>
      </c>
      <c r="AI18" s="2">
        <f>(basiscijfers!AI18/basiscijfers!$AK18)/(basiscijfers!AI$25/basiscijfers!$AK$25)</f>
        <v>0.51827477303717773</v>
      </c>
      <c r="AJ18" s="2">
        <f>(basiscijfers!AJ18/basiscijfers!$AK18)/(basiscijfers!AJ$25/basiscijfers!$AK$25)</f>
        <v>0.62686191681107584</v>
      </c>
      <c r="AK18" s="2">
        <f>(basiscijfers!AK18/basiscijfers!$AK18)/(basiscijfers!AK$25/basiscijfers!$AK$25)</f>
        <v>1</v>
      </c>
    </row>
    <row r="19" spans="1:37" ht="15" x14ac:dyDescent="0.25">
      <c r="A19" s="5" t="s">
        <v>17</v>
      </c>
      <c r="B19" s="2">
        <f>(basiscijfers!B19/basiscijfers!$AK19)/(basiscijfers!B$25/basiscijfers!$AK$25)</f>
        <v>0.78911487727831298</v>
      </c>
      <c r="C19" s="2">
        <f>(basiscijfers!C19/basiscijfers!$AK19)/(basiscijfers!C$25/basiscijfers!$AK$25)</f>
        <v>1.3057370730419355</v>
      </c>
      <c r="D19" s="2">
        <f>(basiscijfers!D19/basiscijfers!$AK19)/(basiscijfers!D$25/basiscijfers!$AK$25)</f>
        <v>0.98943073038929852</v>
      </c>
      <c r="E19" s="2">
        <f>(basiscijfers!E19/basiscijfers!$AK19)/(basiscijfers!E$25/basiscijfers!$AK$25)</f>
        <v>0.70835422253245506</v>
      </c>
      <c r="F19" s="2">
        <f>(basiscijfers!F19/basiscijfers!$AK19)/(basiscijfers!F$25/basiscijfers!$AK$25)</f>
        <v>0.93483960738861782</v>
      </c>
      <c r="G19" s="2">
        <f>(basiscijfers!G19/basiscijfers!$AK19)/(basiscijfers!G$25/basiscijfers!$AK$25)</f>
        <v>0.96495823934448943</v>
      </c>
      <c r="H19" s="2">
        <f>(basiscijfers!H19/basiscijfers!$AK19)/(basiscijfers!H$25/basiscijfers!$AK$25)</f>
        <v>0.67143173399418032</v>
      </c>
      <c r="I19" s="2">
        <f>(basiscijfers!I19/basiscijfers!$AK19)/(basiscijfers!I$25/basiscijfers!$AK$25)</f>
        <v>0.59574563726027541</v>
      </c>
      <c r="J19" s="2">
        <f>(basiscijfers!J19/basiscijfers!$AK19)/(basiscijfers!J$25/basiscijfers!$AK$25)</f>
        <v>1.2318967232383327</v>
      </c>
      <c r="K19" s="2">
        <f>(basiscijfers!K19/basiscijfers!$AK19)/(basiscijfers!K$25/basiscijfers!$AK$25)</f>
        <v>0.67537787032683172</v>
      </c>
      <c r="L19" s="2">
        <f>(basiscijfers!L19/basiscijfers!$AK19)/(basiscijfers!L$25/basiscijfers!$AK$25)</f>
        <v>0.75470895287555717</v>
      </c>
      <c r="M19" s="2">
        <f>(basiscijfers!M19/basiscijfers!$AK19)/(basiscijfers!M$25/basiscijfers!$AK$25)</f>
        <v>0.88444676089599594</v>
      </c>
      <c r="N19" s="2">
        <f>(basiscijfers!N19/basiscijfers!$AK19)/(basiscijfers!N$25/basiscijfers!$AK$25)</f>
        <v>1.1277472923781218</v>
      </c>
      <c r="O19" s="2">
        <f>(basiscijfers!O19/basiscijfers!$AK19)/(basiscijfers!O$25/basiscijfers!$AK$25)</f>
        <v>1.300172609247499</v>
      </c>
      <c r="P19" s="2">
        <f>(basiscijfers!P19/basiscijfers!$AK19)/(basiscijfers!P$25/basiscijfers!$AK$25)</f>
        <v>0.7721085620742445</v>
      </c>
      <c r="Q19" s="2">
        <f>(basiscijfers!Q19/basiscijfers!$AK19)/(basiscijfers!Q$25/basiscijfers!$AK$25)</f>
        <v>0.99459320786730998</v>
      </c>
      <c r="R19" s="2">
        <f>(basiscijfers!R19/basiscijfers!$AK19)/(basiscijfers!R$25/basiscijfers!$AK$25)</f>
        <v>1.3133889704187771</v>
      </c>
      <c r="S19" s="2">
        <f>(basiscijfers!S19/basiscijfers!$AK19)/(basiscijfers!S$25/basiscijfers!$AK$25)</f>
        <v>0.85505723212902207</v>
      </c>
      <c r="T19" s="2">
        <f>(basiscijfers!T19/basiscijfers!$AK19)/(basiscijfers!T$25/basiscijfers!$AK$25)</f>
        <v>1.6235997335666579</v>
      </c>
      <c r="U19" s="2">
        <f>(basiscijfers!U19/basiscijfers!$AK19)/(basiscijfers!U$25/basiscijfers!$AK$25)</f>
        <v>1.0948822677837806</v>
      </c>
      <c r="V19" s="2">
        <f>(basiscijfers!V19/basiscijfers!$AK19)/(basiscijfers!V$25/basiscijfers!$AK$25)</f>
        <v>1.259442820541425</v>
      </c>
      <c r="W19" s="2">
        <f>(basiscijfers!W19/basiscijfers!$AK19)/(basiscijfers!W$25/basiscijfers!$AK$25)</f>
        <v>0.70677822496437637</v>
      </c>
      <c r="X19" s="2">
        <f>(basiscijfers!X19/basiscijfers!$AK19)/(basiscijfers!X$25/basiscijfers!$AK$25)</f>
        <v>1.1487117672811127</v>
      </c>
      <c r="Y19" s="2">
        <f>(basiscijfers!Y19/basiscijfers!$AK19)/(basiscijfers!Y$25/basiscijfers!$AK$25)</f>
        <v>0.67143071788481368</v>
      </c>
      <c r="Z19" s="2">
        <f>(basiscijfers!Z19/basiscijfers!$AK19)/(basiscijfers!Z$25/basiscijfers!$AK$25)</f>
        <v>0.49448875217303223</v>
      </c>
      <c r="AA19" s="2">
        <f>(basiscijfers!AA19/basiscijfers!$AK19)/(basiscijfers!AA$25/basiscijfers!$AK$25)</f>
        <v>1.5855654067586831</v>
      </c>
      <c r="AB19" s="2">
        <f>(basiscijfers!AB19/basiscijfers!$AK19)/(basiscijfers!AB$25/basiscijfers!$AK$25)</f>
        <v>0.64152883911186676</v>
      </c>
      <c r="AC19" s="2">
        <f>(basiscijfers!AC19/basiscijfers!$AK19)/(basiscijfers!AC$25/basiscijfers!$AK$25)</f>
        <v>0.72875573739269039</v>
      </c>
      <c r="AD19" s="2">
        <f>(basiscijfers!AD19/basiscijfers!$AK19)/(basiscijfers!AD$25/basiscijfers!$AK$25)</f>
        <v>1.3078767861133167</v>
      </c>
      <c r="AE19" s="2">
        <f>(basiscijfers!AE19/basiscijfers!$AK19)/(basiscijfers!AE$25/basiscijfers!$AK$25)</f>
        <v>0.81473317330026362</v>
      </c>
      <c r="AF19" s="2">
        <f>(basiscijfers!AF19/basiscijfers!$AK19)/(basiscijfers!AF$25/basiscijfers!$AK$25)</f>
        <v>1.475335697994592</v>
      </c>
      <c r="AG19" s="2">
        <f>(basiscijfers!AG19/basiscijfers!$AK19)/(basiscijfers!AG$25/basiscijfers!$AK$25)</f>
        <v>0.90101285959243427</v>
      </c>
      <c r="AH19" s="2">
        <f>(basiscijfers!AH19/basiscijfers!$AK19)/(basiscijfers!AH$25/basiscijfers!$AK$25)</f>
        <v>1.633563802903957</v>
      </c>
      <c r="AI19" s="2">
        <f>(basiscijfers!AI19/basiscijfers!$AK19)/(basiscijfers!AI$25/basiscijfers!$AK$25)</f>
        <v>1.2816945100378982</v>
      </c>
      <c r="AJ19" s="2">
        <f>(basiscijfers!AJ19/basiscijfers!$AK19)/(basiscijfers!AJ$25/basiscijfers!$AK$25)</f>
        <v>0.79564273725994139</v>
      </c>
      <c r="AK19" s="2">
        <f>(basiscijfers!AK19/basiscijfers!$AK19)/(basiscijfers!AK$25/basiscijfers!$AK$25)</f>
        <v>1</v>
      </c>
    </row>
    <row r="20" spans="1:37" ht="15" x14ac:dyDescent="0.25">
      <c r="A20" s="5" t="s">
        <v>18</v>
      </c>
      <c r="B20" s="2">
        <f>(basiscijfers!B20/basiscijfers!$AK20)/(basiscijfers!B$25/basiscijfers!$AK$25)</f>
        <v>0.81653633988778096</v>
      </c>
      <c r="C20" s="2">
        <f>(basiscijfers!C20/basiscijfers!$AK20)/(basiscijfers!C$25/basiscijfers!$AK$25)</f>
        <v>1.5011791172130036</v>
      </c>
      <c r="D20" s="2">
        <f>(basiscijfers!D20/basiscijfers!$AK20)/(basiscijfers!D$25/basiscijfers!$AK$25)</f>
        <v>1.0047227756564556</v>
      </c>
      <c r="E20" s="2">
        <f>(basiscijfers!E20/basiscijfers!$AK20)/(basiscijfers!E$25/basiscijfers!$AK$25)</f>
        <v>1.0407234770435434</v>
      </c>
      <c r="F20" s="2">
        <f>(basiscijfers!F20/basiscijfers!$AK20)/(basiscijfers!F$25/basiscijfers!$AK$25)</f>
        <v>0.96989170263622726</v>
      </c>
      <c r="G20" s="2">
        <f>(basiscijfers!G20/basiscijfers!$AK20)/(basiscijfers!G$25/basiscijfers!$AK$25)</f>
        <v>1.1395782182428775</v>
      </c>
      <c r="H20" s="2">
        <f>(basiscijfers!H20/basiscijfers!$AK20)/(basiscijfers!H$25/basiscijfers!$AK$25)</f>
        <v>0.70734245434657839</v>
      </c>
      <c r="I20" s="2">
        <f>(basiscijfers!I20/basiscijfers!$AK20)/(basiscijfers!I$25/basiscijfers!$AK$25)</f>
        <v>0.68869320247913202</v>
      </c>
      <c r="J20" s="2">
        <f>(basiscijfers!J20/basiscijfers!$AK20)/(basiscijfers!J$25/basiscijfers!$AK$25)</f>
        <v>1.2467291987521791</v>
      </c>
      <c r="K20" s="2">
        <f>(basiscijfers!K20/basiscijfers!$AK20)/(basiscijfers!K$25/basiscijfers!$AK$25)</f>
        <v>0.61784674512558235</v>
      </c>
      <c r="L20" s="2">
        <f>(basiscijfers!L20/basiscijfers!$AK20)/(basiscijfers!L$25/basiscijfers!$AK$25)</f>
        <v>0.85621264293423061</v>
      </c>
      <c r="M20" s="2">
        <f>(basiscijfers!M20/basiscijfers!$AK20)/(basiscijfers!M$25/basiscijfers!$AK$25)</f>
        <v>1.2657204478106188</v>
      </c>
      <c r="N20" s="2">
        <f>(basiscijfers!N20/basiscijfers!$AK20)/(basiscijfers!N$25/basiscijfers!$AK$25)</f>
        <v>1.0715225169609459</v>
      </c>
      <c r="O20" s="2">
        <f>(basiscijfers!O20/basiscijfers!$AK20)/(basiscijfers!O$25/basiscijfers!$AK$25)</f>
        <v>0.52975652643636695</v>
      </c>
      <c r="P20" s="2">
        <f>(basiscijfers!P20/basiscijfers!$AK20)/(basiscijfers!P$25/basiscijfers!$AK$25)</f>
        <v>0.55120624561337206</v>
      </c>
      <c r="Q20" s="2">
        <f>(basiscijfers!Q20/basiscijfers!$AK20)/(basiscijfers!Q$25/basiscijfers!$AK$25)</f>
        <v>0.76412594360079655</v>
      </c>
      <c r="R20" s="2">
        <f>(basiscijfers!R20/basiscijfers!$AK20)/(basiscijfers!R$25/basiscijfers!$AK$25)</f>
        <v>1.0005486094561709</v>
      </c>
      <c r="S20" s="2">
        <f>(basiscijfers!S20/basiscijfers!$AK20)/(basiscijfers!S$25/basiscijfers!$AK$25)</f>
        <v>0.4235352604440793</v>
      </c>
      <c r="T20" s="2">
        <f>(basiscijfers!T20/basiscijfers!$AK20)/(basiscijfers!T$25/basiscijfers!$AK$25)</f>
        <v>0.94940811832523619</v>
      </c>
      <c r="U20" s="2">
        <f>(basiscijfers!U20/basiscijfers!$AK20)/(basiscijfers!U$25/basiscijfers!$AK$25)</f>
        <v>0.90845356590973381</v>
      </c>
      <c r="V20" s="2">
        <f>(basiscijfers!V20/basiscijfers!$AK20)/(basiscijfers!V$25/basiscijfers!$AK$25)</f>
        <v>0.74677685611664835</v>
      </c>
      <c r="W20" s="2">
        <f>(basiscijfers!W20/basiscijfers!$AK20)/(basiscijfers!W$25/basiscijfers!$AK$25)</f>
        <v>1.3159933658182075</v>
      </c>
      <c r="X20" s="2">
        <f>(basiscijfers!X20/basiscijfers!$AK20)/(basiscijfers!X$25/basiscijfers!$AK$25)</f>
        <v>0.88763467373121163</v>
      </c>
      <c r="Y20" s="2">
        <f>(basiscijfers!Y20/basiscijfers!$AK20)/(basiscijfers!Y$25/basiscijfers!$AK$25)</f>
        <v>1.2506755687794509</v>
      </c>
      <c r="Z20" s="2">
        <f>(basiscijfers!Z20/basiscijfers!$AK20)/(basiscijfers!Z$25/basiscijfers!$AK$25)</f>
        <v>0.60701637049174073</v>
      </c>
      <c r="AA20" s="2">
        <f>(basiscijfers!AA20/basiscijfers!$AK20)/(basiscijfers!AA$25/basiscijfers!$AK$25)</f>
        <v>0.82333132842865642</v>
      </c>
      <c r="AB20" s="2">
        <f>(basiscijfers!AB20/basiscijfers!$AK20)/(basiscijfers!AB$25/basiscijfers!$AK$25)</f>
        <v>0.75319948862918484</v>
      </c>
      <c r="AC20" s="2">
        <f>(basiscijfers!AC20/basiscijfers!$AK20)/(basiscijfers!AC$25/basiscijfers!$AK$25)</f>
        <v>0.46226016789137075</v>
      </c>
      <c r="AD20" s="2">
        <f>(basiscijfers!AD20/basiscijfers!$AK20)/(basiscijfers!AD$25/basiscijfers!$AK$25)</f>
        <v>1.4215380457750957</v>
      </c>
      <c r="AE20" s="2">
        <f>(basiscijfers!AE20/basiscijfers!$AK20)/(basiscijfers!AE$25/basiscijfers!$AK$25)</f>
        <v>0.9589443717011763</v>
      </c>
      <c r="AF20" s="2">
        <f>(basiscijfers!AF20/basiscijfers!$AK20)/(basiscijfers!AF$25/basiscijfers!$AK$25)</f>
        <v>1.22205344124016</v>
      </c>
      <c r="AG20" s="2">
        <f>(basiscijfers!AG20/basiscijfers!$AK20)/(basiscijfers!AG$25/basiscijfers!$AK$25)</f>
        <v>1.0506182408579432</v>
      </c>
      <c r="AH20" s="2">
        <f>(basiscijfers!AH20/basiscijfers!$AK20)/(basiscijfers!AH$25/basiscijfers!$AK$25)</f>
        <v>0.81030083854989154</v>
      </c>
      <c r="AI20" s="2">
        <f>(basiscijfers!AI20/basiscijfers!$AK20)/(basiscijfers!AI$25/basiscijfers!$AK$25)</f>
        <v>0.66358954376571266</v>
      </c>
      <c r="AJ20" s="2">
        <f>(basiscijfers!AJ20/basiscijfers!$AK20)/(basiscijfers!AJ$25/basiscijfers!$AK$25)</f>
        <v>0.99956438906582479</v>
      </c>
      <c r="AK20" s="2">
        <f>(basiscijfers!AK20/basiscijfers!$AK20)/(basiscijfers!AK$25/basiscijfers!$AK$25)</f>
        <v>1</v>
      </c>
    </row>
    <row r="21" spans="1:37" ht="15" x14ac:dyDescent="0.25">
      <c r="A21" s="5" t="s">
        <v>19</v>
      </c>
      <c r="B21" s="2">
        <f>(basiscijfers!B21/basiscijfers!$AK21)/(basiscijfers!B$25/basiscijfers!$AK$25)</f>
        <v>0.67448138953841197</v>
      </c>
      <c r="C21" s="2">
        <f>(basiscijfers!C21/basiscijfers!$AK21)/(basiscijfers!C$25/basiscijfers!$AK$25)</f>
        <v>1.4494469383987569</v>
      </c>
      <c r="D21" s="2">
        <f>(basiscijfers!D21/basiscijfers!$AK21)/(basiscijfers!D$25/basiscijfers!$AK$25)</f>
        <v>0.86951520938877869</v>
      </c>
      <c r="E21" s="2">
        <f>(basiscijfers!E21/basiscijfers!$AK21)/(basiscijfers!E$25/basiscijfers!$AK$25)</f>
        <v>0.84100437137528405</v>
      </c>
      <c r="F21" s="2">
        <f>(basiscijfers!F21/basiscijfers!$AK21)/(basiscijfers!F$25/basiscijfers!$AK$25)</f>
        <v>0.9883625273600265</v>
      </c>
      <c r="G21" s="2">
        <f>(basiscijfers!G21/basiscijfers!$AK21)/(basiscijfers!G$25/basiscijfers!$AK$25)</f>
        <v>0.89870950614638123</v>
      </c>
      <c r="H21" s="2">
        <f>(basiscijfers!H21/basiscijfers!$AK21)/(basiscijfers!H$25/basiscijfers!$AK$25)</f>
        <v>0.60841923934199105</v>
      </c>
      <c r="I21" s="2">
        <f>(basiscijfers!I21/basiscijfers!$AK21)/(basiscijfers!I$25/basiscijfers!$AK$25)</f>
        <v>0.88959935013177605</v>
      </c>
      <c r="J21" s="2">
        <f>(basiscijfers!J21/basiscijfers!$AK21)/(basiscijfers!J$25/basiscijfers!$AK$25)</f>
        <v>1.1081787278045789</v>
      </c>
      <c r="K21" s="2">
        <f>(basiscijfers!K21/basiscijfers!$AK21)/(basiscijfers!K$25/basiscijfers!$AK$25)</f>
        <v>0.89133987635040801</v>
      </c>
      <c r="L21" s="2">
        <f>(basiscijfers!L21/basiscijfers!$AK21)/(basiscijfers!L$25/basiscijfers!$AK$25)</f>
        <v>2.4544108898693922</v>
      </c>
      <c r="M21" s="2">
        <f>(basiscijfers!M21/basiscijfers!$AK21)/(basiscijfers!M$25/basiscijfers!$AK$25)</f>
        <v>1.0781206762968407</v>
      </c>
      <c r="N21" s="2">
        <f>(basiscijfers!N21/basiscijfers!$AK21)/(basiscijfers!N$25/basiscijfers!$AK$25)</f>
        <v>1.6104981180318334</v>
      </c>
      <c r="O21" s="2">
        <f>(basiscijfers!O21/basiscijfers!$AK21)/(basiscijfers!O$25/basiscijfers!$AK$25)</f>
        <v>1.4714988123783712</v>
      </c>
      <c r="P21" s="2">
        <f>(basiscijfers!P21/basiscijfers!$AK21)/(basiscijfers!P$25/basiscijfers!$AK$25)</f>
        <v>0.77211457048336174</v>
      </c>
      <c r="Q21" s="2">
        <f>(basiscijfers!Q21/basiscijfers!$AK21)/(basiscijfers!Q$25/basiscijfers!$AK$25)</f>
        <v>0.79259576280123623</v>
      </c>
      <c r="R21" s="2">
        <f>(basiscijfers!R21/basiscijfers!$AK21)/(basiscijfers!R$25/basiscijfers!$AK$25)</f>
        <v>0.97454446211786816</v>
      </c>
      <c r="S21" s="2">
        <f>(basiscijfers!S21/basiscijfers!$AK21)/(basiscijfers!S$25/basiscijfers!$AK$25)</f>
        <v>0.87665053965044504</v>
      </c>
      <c r="T21" s="2">
        <f>(basiscijfers!T21/basiscijfers!$AK21)/(basiscijfers!T$25/basiscijfers!$AK$25)</f>
        <v>1.3918161860268001</v>
      </c>
      <c r="U21" s="2">
        <f>(basiscijfers!U21/basiscijfers!$AK21)/(basiscijfers!U$25/basiscijfers!$AK$25)</f>
        <v>2.2828837712817038</v>
      </c>
      <c r="V21" s="2">
        <f>(basiscijfers!V21/basiscijfers!$AK21)/(basiscijfers!V$25/basiscijfers!$AK$25)</f>
        <v>1.2798030323959249</v>
      </c>
      <c r="W21" s="2">
        <f>(basiscijfers!W21/basiscijfers!$AK21)/(basiscijfers!W$25/basiscijfers!$AK$25)</f>
        <v>0.80599073166846402</v>
      </c>
      <c r="X21" s="2">
        <f>(basiscijfers!X21/basiscijfers!$AK21)/(basiscijfers!X$25/basiscijfers!$AK$25)</f>
        <v>1.6228349320921369</v>
      </c>
      <c r="Y21" s="2">
        <f>(basiscijfers!Y21/basiscijfers!$AK21)/(basiscijfers!Y$25/basiscijfers!$AK$25)</f>
        <v>1.8502772005994925</v>
      </c>
      <c r="Z21" s="2">
        <f>(basiscijfers!Z21/basiscijfers!$AK21)/(basiscijfers!Z$25/basiscijfers!$AK$25)</f>
        <v>1.8607377455058147</v>
      </c>
      <c r="AA21" s="2">
        <f>(basiscijfers!AA21/basiscijfers!$AK21)/(basiscijfers!AA$25/basiscijfers!$AK$25)</f>
        <v>1.9801480970411203</v>
      </c>
      <c r="AB21" s="2">
        <f>(basiscijfers!AB21/basiscijfers!$AK21)/(basiscijfers!AB$25/basiscijfers!$AK$25)</f>
        <v>0.76128143912983903</v>
      </c>
      <c r="AC21" s="2">
        <f>(basiscijfers!AC21/basiscijfers!$AK21)/(basiscijfers!AC$25/basiscijfers!$AK$25)</f>
        <v>0.9215634352985147</v>
      </c>
      <c r="AD21" s="2">
        <f>(basiscijfers!AD21/basiscijfers!$AK21)/(basiscijfers!AD$25/basiscijfers!$AK$25)</f>
        <v>1.2027046481153585</v>
      </c>
      <c r="AE21" s="2">
        <f>(basiscijfers!AE21/basiscijfers!$AK21)/(basiscijfers!AE$25/basiscijfers!$AK$25)</f>
        <v>0.70925054626046213</v>
      </c>
      <c r="AF21" s="2">
        <f>(basiscijfers!AF21/basiscijfers!$AK21)/(basiscijfers!AF$25/basiscijfers!$AK$25)</f>
        <v>2.1760985377737394</v>
      </c>
      <c r="AG21" s="2">
        <f>(basiscijfers!AG21/basiscijfers!$AK21)/(basiscijfers!AG$25/basiscijfers!$AK$25)</f>
        <v>1.4219221161043865</v>
      </c>
      <c r="AH21" s="2">
        <f>(basiscijfers!AH21/basiscijfers!$AK21)/(basiscijfers!AH$25/basiscijfers!$AK$25)</f>
        <v>1.9151802032729188</v>
      </c>
      <c r="AI21" s="2">
        <f>(basiscijfers!AI21/basiscijfers!$AK21)/(basiscijfers!AI$25/basiscijfers!$AK$25)</f>
        <v>1.9539176318838292</v>
      </c>
      <c r="AJ21" s="2">
        <f>(basiscijfers!AJ21/basiscijfers!$AK21)/(basiscijfers!AJ$25/basiscijfers!$AK$25)</f>
        <v>1.1715050958221906</v>
      </c>
      <c r="AK21" s="2">
        <f>(basiscijfers!AK21/basiscijfers!$AK21)/(basiscijfers!AK$25/basiscijfers!$AK$25)</f>
        <v>1</v>
      </c>
    </row>
    <row r="22" spans="1:37" ht="15" x14ac:dyDescent="0.25">
      <c r="A22" s="5" t="s">
        <v>20</v>
      </c>
      <c r="B22" s="2">
        <f>(basiscijfers!B22/basiscijfers!$AK22)/(basiscijfers!B$25/basiscijfers!$AK$25)</f>
        <v>0.82938826819286682</v>
      </c>
      <c r="C22" s="2">
        <f>(basiscijfers!C22/basiscijfers!$AK22)/(basiscijfers!C$25/basiscijfers!$AK$25)</f>
        <v>0.99578904017666292</v>
      </c>
      <c r="D22" s="2">
        <f>(basiscijfers!D22/basiscijfers!$AK22)/(basiscijfers!D$25/basiscijfers!$AK$25)</f>
        <v>1.0605628378287204</v>
      </c>
      <c r="E22" s="2">
        <f>(basiscijfers!E22/basiscijfers!$AK22)/(basiscijfers!E$25/basiscijfers!$AK$25)</f>
        <v>1.0204617016721262</v>
      </c>
      <c r="F22" s="2">
        <f>(basiscijfers!F22/basiscijfers!$AK22)/(basiscijfers!F$25/basiscijfers!$AK$25)</f>
        <v>1.0960880228639822</v>
      </c>
      <c r="G22" s="2">
        <f>(basiscijfers!G22/basiscijfers!$AK22)/(basiscijfers!G$25/basiscijfers!$AK$25)</f>
        <v>1.1116966607780774</v>
      </c>
      <c r="H22" s="2">
        <f>(basiscijfers!H22/basiscijfers!$AK22)/(basiscijfers!H$25/basiscijfers!$AK$25)</f>
        <v>0.63180069812707196</v>
      </c>
      <c r="I22" s="2">
        <f>(basiscijfers!I22/basiscijfers!$AK22)/(basiscijfers!I$25/basiscijfers!$AK$25)</f>
        <v>0.78914913574438295</v>
      </c>
      <c r="J22" s="2">
        <f>(basiscijfers!J22/basiscijfers!$AK22)/(basiscijfers!J$25/basiscijfers!$AK$25)</f>
        <v>1.225379086468418</v>
      </c>
      <c r="K22" s="2">
        <f>(basiscijfers!K22/basiscijfers!$AK22)/(basiscijfers!K$25/basiscijfers!$AK$25)</f>
        <v>0.72234484882346295</v>
      </c>
      <c r="L22" s="2">
        <f>(basiscijfers!L22/basiscijfers!$AK22)/(basiscijfers!L$25/basiscijfers!$AK$25)</f>
        <v>1.4072369793057791</v>
      </c>
      <c r="M22" s="2">
        <f>(basiscijfers!M22/basiscijfers!$AK22)/(basiscijfers!M$25/basiscijfers!$AK$25)</f>
        <v>0.90996402567355905</v>
      </c>
      <c r="N22" s="2">
        <f>(basiscijfers!N22/basiscijfers!$AK22)/(basiscijfers!N$25/basiscijfers!$AK$25)</f>
        <v>1.2056744007724098</v>
      </c>
      <c r="O22" s="2">
        <f>(basiscijfers!O22/basiscijfers!$AK22)/(basiscijfers!O$25/basiscijfers!$AK$25)</f>
        <v>1.7320602119911757</v>
      </c>
      <c r="P22" s="2">
        <f>(basiscijfers!P22/basiscijfers!$AK22)/(basiscijfers!P$25/basiscijfers!$AK$25)</f>
        <v>0.70155334363486743</v>
      </c>
      <c r="Q22" s="2">
        <f>(basiscijfers!Q22/basiscijfers!$AK22)/(basiscijfers!Q$25/basiscijfers!$AK$25)</f>
        <v>0.61874298911407311</v>
      </c>
      <c r="R22" s="2">
        <f>(basiscijfers!R22/basiscijfers!$AK22)/(basiscijfers!R$25/basiscijfers!$AK$25)</f>
        <v>0.84660203410679791</v>
      </c>
      <c r="S22" s="2">
        <f>(basiscijfers!S22/basiscijfers!$AK22)/(basiscijfers!S$25/basiscijfers!$AK$25)</f>
        <v>0.69250727081830021</v>
      </c>
      <c r="T22" s="2">
        <f>(basiscijfers!T22/basiscijfers!$AK22)/(basiscijfers!T$25/basiscijfers!$AK$25)</f>
        <v>1.5584442357908146</v>
      </c>
      <c r="U22" s="2">
        <f>(basiscijfers!U22/basiscijfers!$AK22)/(basiscijfers!U$25/basiscijfers!$AK$25)</f>
        <v>1.4441317917276801</v>
      </c>
      <c r="V22" s="2">
        <f>(basiscijfers!V22/basiscijfers!$AK22)/(basiscijfers!V$25/basiscijfers!$AK$25)</f>
        <v>1.6463104215995215</v>
      </c>
      <c r="W22" s="2">
        <f>(basiscijfers!W22/basiscijfers!$AK22)/(basiscijfers!W$25/basiscijfers!$AK$25)</f>
        <v>0.60663339692081564</v>
      </c>
      <c r="X22" s="2">
        <f>(basiscijfers!X22/basiscijfers!$AK22)/(basiscijfers!X$25/basiscijfers!$AK$25)</f>
        <v>1.1256768056152242</v>
      </c>
      <c r="Y22" s="2">
        <f>(basiscijfers!Y22/basiscijfers!$AK22)/(basiscijfers!Y$25/basiscijfers!$AK$25)</f>
        <v>1.9805557360845392</v>
      </c>
      <c r="Z22" s="2">
        <f>(basiscijfers!Z22/basiscijfers!$AK22)/(basiscijfers!Z$25/basiscijfers!$AK$25)</f>
        <v>1.8254722185977892</v>
      </c>
      <c r="AA22" s="2">
        <f>(basiscijfers!AA22/basiscijfers!$AK22)/(basiscijfers!AA$25/basiscijfers!$AK$25)</f>
        <v>1.0619229854451344</v>
      </c>
      <c r="AB22" s="2">
        <f>(basiscijfers!AB22/basiscijfers!$AK22)/(basiscijfers!AB$25/basiscijfers!$AK$25)</f>
        <v>0.87007093290330628</v>
      </c>
      <c r="AC22" s="2">
        <f>(basiscijfers!AC22/basiscijfers!$AK22)/(basiscijfers!AC$25/basiscijfers!$AK$25)</f>
        <v>0.70147568501695423</v>
      </c>
      <c r="AD22" s="2">
        <f>(basiscijfers!AD22/basiscijfers!$AK22)/(basiscijfers!AD$25/basiscijfers!$AK$25)</f>
        <v>1.0914772826466665</v>
      </c>
      <c r="AE22" s="2">
        <f>(basiscijfers!AE22/basiscijfers!$AK22)/(basiscijfers!AE$25/basiscijfers!$AK$25)</f>
        <v>0.70088832532586531</v>
      </c>
      <c r="AF22" s="2">
        <f>(basiscijfers!AF22/basiscijfers!$AK22)/(basiscijfers!AF$25/basiscijfers!$AK$25)</f>
        <v>1.4803646313925984</v>
      </c>
      <c r="AG22" s="2">
        <f>(basiscijfers!AG22/basiscijfers!$AK22)/(basiscijfers!AG$25/basiscijfers!$AK$25)</f>
        <v>1.6146629517715276</v>
      </c>
      <c r="AH22" s="2">
        <f>(basiscijfers!AH22/basiscijfers!$AK22)/(basiscijfers!AH$25/basiscijfers!$AK$25)</f>
        <v>1.448600819416012</v>
      </c>
      <c r="AI22" s="2">
        <f>(basiscijfers!AI22/basiscijfers!$AK22)/(basiscijfers!AI$25/basiscijfers!$AK$25)</f>
        <v>1.6502823302560816</v>
      </c>
      <c r="AJ22" s="2">
        <f>(basiscijfers!AJ22/basiscijfers!$AK22)/(basiscijfers!AJ$25/basiscijfers!$AK$25)</f>
        <v>1.183866527331259</v>
      </c>
      <c r="AK22" s="2">
        <f>(basiscijfers!AK22/basiscijfers!$AK22)/(basiscijfers!AK$25/basiscijfers!$AK$25)</f>
        <v>1</v>
      </c>
    </row>
    <row r="23" spans="1:37" ht="15" x14ac:dyDescent="0.25">
      <c r="A23" s="5" t="s">
        <v>21</v>
      </c>
      <c r="B23" s="2">
        <f>(basiscijfers!B23/basiscijfers!$AK23)/(basiscijfers!B$25/basiscijfers!$AK$25)</f>
        <v>1.439793140831807</v>
      </c>
      <c r="C23" s="2">
        <f>(basiscijfers!C23/basiscijfers!$AK23)/(basiscijfers!C$25/basiscijfers!$AK$25)</f>
        <v>1.5003404815808326</v>
      </c>
      <c r="D23" s="2">
        <f>(basiscijfers!D23/basiscijfers!$AK23)/(basiscijfers!D$25/basiscijfers!$AK$25)</f>
        <v>0.97689295624344341</v>
      </c>
      <c r="E23" s="2">
        <f>(basiscijfers!E23/basiscijfers!$AK23)/(basiscijfers!E$25/basiscijfers!$AK$25)</f>
        <v>1.1585596439009689</v>
      </c>
      <c r="F23" s="2">
        <f>(basiscijfers!F23/basiscijfers!$AK23)/(basiscijfers!F$25/basiscijfers!$AK$25)</f>
        <v>0.92912959575825727</v>
      </c>
      <c r="G23" s="2">
        <f>(basiscijfers!G23/basiscijfers!$AK23)/(basiscijfers!G$25/basiscijfers!$AK$25)</f>
        <v>1.1333436904197727</v>
      </c>
      <c r="H23" s="2">
        <f>(basiscijfers!H23/basiscijfers!$AK23)/(basiscijfers!H$25/basiscijfers!$AK$25)</f>
        <v>0.75663645631733434</v>
      </c>
      <c r="I23" s="2">
        <f>(basiscijfers!I23/basiscijfers!$AK23)/(basiscijfers!I$25/basiscijfers!$AK$25)</f>
        <v>1.0365410954327008</v>
      </c>
      <c r="J23" s="2">
        <f>(basiscijfers!J23/basiscijfers!$AK23)/(basiscijfers!J$25/basiscijfers!$AK$25)</f>
        <v>1.2597449419090316</v>
      </c>
      <c r="K23" s="2">
        <f>(basiscijfers!K23/basiscijfers!$AK23)/(basiscijfers!K$25/basiscijfers!$AK$25)</f>
        <v>0.8701494086328293</v>
      </c>
      <c r="L23" s="2">
        <f>(basiscijfers!L23/basiscijfers!$AK23)/(basiscijfers!L$25/basiscijfers!$AK$25)</f>
        <v>1.1754757194961254</v>
      </c>
      <c r="M23" s="2">
        <f>(basiscijfers!M23/basiscijfers!$AK23)/(basiscijfers!M$25/basiscijfers!$AK$25)</f>
        <v>1.0130330576677091</v>
      </c>
      <c r="N23" s="2">
        <f>(basiscijfers!N23/basiscijfers!$AK23)/(basiscijfers!N$25/basiscijfers!$AK$25)</f>
        <v>1.0777115687467</v>
      </c>
      <c r="O23" s="2">
        <f>(basiscijfers!O23/basiscijfers!$AK23)/(basiscijfers!O$25/basiscijfers!$AK$25)</f>
        <v>0.28374246260381242</v>
      </c>
      <c r="P23" s="2">
        <f>(basiscijfers!P23/basiscijfers!$AK23)/(basiscijfers!P$25/basiscijfers!$AK$25)</f>
        <v>0.7939531987626699</v>
      </c>
      <c r="Q23" s="2">
        <f>(basiscijfers!Q23/basiscijfers!$AK23)/(basiscijfers!Q$25/basiscijfers!$AK$25)</f>
        <v>1.0139798262514124</v>
      </c>
      <c r="R23" s="2">
        <f>(basiscijfers!R23/basiscijfers!$AK23)/(basiscijfers!R$25/basiscijfers!$AK$25)</f>
        <v>0.96653605470236947</v>
      </c>
      <c r="S23" s="2">
        <f>(basiscijfers!S23/basiscijfers!$AK23)/(basiscijfers!S$25/basiscijfers!$AK$25)</f>
        <v>1.0485552475111897</v>
      </c>
      <c r="T23" s="2">
        <f>(basiscijfers!T23/basiscijfers!$AK23)/(basiscijfers!T$25/basiscijfers!$AK$25)</f>
        <v>0.68941125390492675</v>
      </c>
      <c r="U23" s="2">
        <f>(basiscijfers!U23/basiscijfers!$AK23)/(basiscijfers!U$25/basiscijfers!$AK$25)</f>
        <v>1.1196585946181306</v>
      </c>
      <c r="V23" s="2">
        <f>(basiscijfers!V23/basiscijfers!$AK23)/(basiscijfers!V$25/basiscijfers!$AK$25)</f>
        <v>0.39780199061326638</v>
      </c>
      <c r="W23" s="2">
        <f>(basiscijfers!W23/basiscijfers!$AK23)/(basiscijfers!W$25/basiscijfers!$AK$25)</f>
        <v>1.4123564099798132</v>
      </c>
      <c r="X23" s="2">
        <f>(basiscijfers!X23/basiscijfers!$AK23)/(basiscijfers!X$25/basiscijfers!$AK$25)</f>
        <v>0.70533918798552553</v>
      </c>
      <c r="Y23" s="2">
        <f>(basiscijfers!Y23/basiscijfers!$AK23)/(basiscijfers!Y$25/basiscijfers!$AK$25)</f>
        <v>0.72457189277655065</v>
      </c>
      <c r="Z23" s="2">
        <f>(basiscijfers!Z23/basiscijfers!$AK23)/(basiscijfers!Z$25/basiscijfers!$AK$25)</f>
        <v>0.82599214084394079</v>
      </c>
      <c r="AA23" s="2">
        <f>(basiscijfers!AA23/basiscijfers!$AK23)/(basiscijfers!AA$25/basiscijfers!$AK$25)</f>
        <v>0.93975544700285696</v>
      </c>
      <c r="AB23" s="2">
        <f>(basiscijfers!AB23/basiscijfers!$AK23)/(basiscijfers!AB$25/basiscijfers!$AK$25)</f>
        <v>1.2798312303508788</v>
      </c>
      <c r="AC23" s="2">
        <f>(basiscijfers!AC23/basiscijfers!$AK23)/(basiscijfers!AC$25/basiscijfers!$AK$25)</f>
        <v>1.0199444462659222</v>
      </c>
      <c r="AD23" s="2">
        <f>(basiscijfers!AD23/basiscijfers!$AK23)/(basiscijfers!AD$25/basiscijfers!$AK$25)</f>
        <v>0.82336929101402712</v>
      </c>
      <c r="AE23" s="2">
        <f>(basiscijfers!AE23/basiscijfers!$AK23)/(basiscijfers!AE$25/basiscijfers!$AK$25)</f>
        <v>0.80871862488240609</v>
      </c>
      <c r="AF23" s="2">
        <f>(basiscijfers!AF23/basiscijfers!$AK23)/(basiscijfers!AF$25/basiscijfers!$AK$25)</f>
        <v>0.65937799011979692</v>
      </c>
      <c r="AG23" s="2">
        <f>(basiscijfers!AG23/basiscijfers!$AK23)/(basiscijfers!AG$25/basiscijfers!$AK$25)</f>
        <v>0.76965155085724235</v>
      </c>
      <c r="AH23" s="2">
        <f>(basiscijfers!AH23/basiscijfers!$AK23)/(basiscijfers!AH$25/basiscijfers!$AK$25)</f>
        <v>0.67862380569457048</v>
      </c>
      <c r="AI23" s="2">
        <f>(basiscijfers!AI23/basiscijfers!$AK23)/(basiscijfers!AI$25/basiscijfers!$AK$25)</f>
        <v>0.54308065952392792</v>
      </c>
      <c r="AJ23" s="2">
        <f>(basiscijfers!AJ23/basiscijfers!$AK23)/(basiscijfers!AJ$25/basiscijfers!$AK$25)</f>
        <v>1.0273348360006418</v>
      </c>
      <c r="AK23" s="2">
        <f>(basiscijfers!AK23/basiscijfers!$AK23)/(basiscijfers!AK$25/basiscijfers!$AK$25)</f>
        <v>1</v>
      </c>
    </row>
    <row r="24" spans="1:37" ht="15" x14ac:dyDescent="0.25">
      <c r="A24" s="5" t="s">
        <v>22</v>
      </c>
      <c r="B24" s="2">
        <f>(basiscijfers!B24/basiscijfers!$AK24)/(basiscijfers!B$25/basiscijfers!$AK$25)</f>
        <v>1.8104964622541748</v>
      </c>
      <c r="C24" s="2">
        <f>(basiscijfers!C24/basiscijfers!$AK24)/(basiscijfers!C$25/basiscijfers!$AK$25)</f>
        <v>1.4101702373848997</v>
      </c>
      <c r="D24" s="2">
        <f>(basiscijfers!D24/basiscijfers!$AK24)/(basiscijfers!D$25/basiscijfers!$AK$25)</f>
        <v>0.9038074921884347</v>
      </c>
      <c r="E24" s="2">
        <f>(basiscijfers!E24/basiscijfers!$AK24)/(basiscijfers!E$25/basiscijfers!$AK$25)</f>
        <v>0.83997627933159635</v>
      </c>
      <c r="F24" s="2">
        <f>(basiscijfers!F24/basiscijfers!$AK24)/(basiscijfers!F$25/basiscijfers!$AK$25)</f>
        <v>1.242506418609904</v>
      </c>
      <c r="G24" s="2">
        <f>(basiscijfers!G24/basiscijfers!$AK24)/(basiscijfers!G$25/basiscijfers!$AK$25)</f>
        <v>0.76871586518294743</v>
      </c>
      <c r="H24" s="2">
        <f>(basiscijfers!H24/basiscijfers!$AK24)/(basiscijfers!H$25/basiscijfers!$AK$25)</f>
        <v>1.0110032454135531</v>
      </c>
      <c r="I24" s="2">
        <f>(basiscijfers!I24/basiscijfers!$AK24)/(basiscijfers!I$25/basiscijfers!$AK$25)</f>
        <v>0.81689920303900632</v>
      </c>
      <c r="J24" s="2">
        <f>(basiscijfers!J24/basiscijfers!$AK24)/(basiscijfers!J$25/basiscijfers!$AK$25)</f>
        <v>0.91767565146833585</v>
      </c>
      <c r="K24" s="2">
        <f>(basiscijfers!K24/basiscijfers!$AK24)/(basiscijfers!K$25/basiscijfers!$AK$25)</f>
        <v>1.1460629876846045</v>
      </c>
      <c r="L24" s="2">
        <f>(basiscijfers!L24/basiscijfers!$AK24)/(basiscijfers!L$25/basiscijfers!$AK$25)</f>
        <v>1.7073073393559894</v>
      </c>
      <c r="M24" s="2">
        <f>(basiscijfers!M24/basiscijfers!$AK24)/(basiscijfers!M$25/basiscijfers!$AK$25)</f>
        <v>0.85152897705938002</v>
      </c>
      <c r="N24" s="2">
        <f>(basiscijfers!N24/basiscijfers!$AK24)/(basiscijfers!N$25/basiscijfers!$AK$25)</f>
        <v>1.1340171007765134</v>
      </c>
      <c r="O24" s="2">
        <f>(basiscijfers!O24/basiscijfers!$AK24)/(basiscijfers!O$25/basiscijfers!$AK$25)</f>
        <v>1.2536355211257368</v>
      </c>
      <c r="P24" s="2">
        <f>(basiscijfers!P24/basiscijfers!$AK24)/(basiscijfers!P$25/basiscijfers!$AK$25)</f>
        <v>0.79312261203947654</v>
      </c>
      <c r="Q24" s="2">
        <f>(basiscijfers!Q24/basiscijfers!$AK24)/(basiscijfers!Q$25/basiscijfers!$AK$25)</f>
        <v>1.0497836327327377</v>
      </c>
      <c r="R24" s="2">
        <f>(basiscijfers!R24/basiscijfers!$AK24)/(basiscijfers!R$25/basiscijfers!$AK$25)</f>
        <v>1.3799958347212404</v>
      </c>
      <c r="S24" s="2">
        <f>(basiscijfers!S24/basiscijfers!$AK24)/(basiscijfers!S$25/basiscijfers!$AK$25)</f>
        <v>1.0373474274351027</v>
      </c>
      <c r="T24" s="2">
        <f>(basiscijfers!T24/basiscijfers!$AK24)/(basiscijfers!T$25/basiscijfers!$AK$25)</f>
        <v>0.92367557698298675</v>
      </c>
      <c r="U24" s="2">
        <f>(basiscijfers!U24/basiscijfers!$AK24)/(basiscijfers!U$25/basiscijfers!$AK$25)</f>
        <v>1.4540272990363998</v>
      </c>
      <c r="V24" s="2">
        <f>(basiscijfers!V24/basiscijfers!$AK24)/(basiscijfers!V$25/basiscijfers!$AK$25)</f>
        <v>1.6664140779520835</v>
      </c>
      <c r="W24" s="2">
        <f>(basiscijfers!W24/basiscijfers!$AK24)/(basiscijfers!W$25/basiscijfers!$AK$25)</f>
        <v>1.0690865812547017</v>
      </c>
      <c r="X24" s="2">
        <f>(basiscijfers!X24/basiscijfers!$AK24)/(basiscijfers!X$25/basiscijfers!$AK$25)</f>
        <v>2.4292208383269274</v>
      </c>
      <c r="Y24" s="2">
        <f>(basiscijfers!Y24/basiscijfers!$AK24)/(basiscijfers!Y$25/basiscijfers!$AK$25)</f>
        <v>0.55863525953822446</v>
      </c>
      <c r="Z24" s="2">
        <f>(basiscijfers!Z24/basiscijfers!$AK24)/(basiscijfers!Z$25/basiscijfers!$AK$25)</f>
        <v>1.8570071087444455</v>
      </c>
      <c r="AA24" s="2">
        <f>(basiscijfers!AA24/basiscijfers!$AK24)/(basiscijfers!AA$25/basiscijfers!$AK$25)</f>
        <v>1.0990433379229694</v>
      </c>
      <c r="AB24" s="2">
        <f>(basiscijfers!AB24/basiscijfers!$AK24)/(basiscijfers!AB$25/basiscijfers!$AK$25)</f>
        <v>1.2566063243921415</v>
      </c>
      <c r="AC24" s="2">
        <f>(basiscijfers!AC24/basiscijfers!$AK24)/(basiscijfers!AC$25/basiscijfers!$AK$25)</f>
        <v>0.66246245142861404</v>
      </c>
      <c r="AD24" s="2">
        <f>(basiscijfers!AD24/basiscijfers!$AK24)/(basiscijfers!AD$25/basiscijfers!$AK$25)</f>
        <v>0.96838604448998411</v>
      </c>
      <c r="AE24" s="2">
        <f>(basiscijfers!AE24/basiscijfers!$AK24)/(basiscijfers!AE$25/basiscijfers!$AK$25)</f>
        <v>0.79221484571235656</v>
      </c>
      <c r="AF24" s="2">
        <f>(basiscijfers!AF24/basiscijfers!$AK24)/(basiscijfers!AF$25/basiscijfers!$AK$25)</f>
        <v>0.69132957769300196</v>
      </c>
      <c r="AG24" s="2">
        <f>(basiscijfers!AG24/basiscijfers!$AK24)/(basiscijfers!AG$25/basiscijfers!$AK$25)</f>
        <v>1.1306750935321035</v>
      </c>
      <c r="AH24" s="2">
        <f>(basiscijfers!AH24/basiscijfers!$AK24)/(basiscijfers!AH$25/basiscijfers!$AK$25)</f>
        <v>0.91659901382929143</v>
      </c>
      <c r="AI24" s="2">
        <f>(basiscijfers!AI24/basiscijfers!$AK24)/(basiscijfers!AI$25/basiscijfers!$AK$25)</f>
        <v>1.099211476070951</v>
      </c>
      <c r="AJ24" s="2">
        <f>(basiscijfers!AJ24/basiscijfers!$AK24)/(basiscijfers!AJ$25/basiscijfers!$AK$25)</f>
        <v>0.85084823543718791</v>
      </c>
      <c r="AK24" s="2">
        <f>(basiscijfers!AK24/basiscijfers!$AK24)/(basiscijfers!AK$25/basiscijfers!$AK$25)</f>
        <v>1</v>
      </c>
    </row>
    <row r="25" spans="1:37" ht="15" x14ac:dyDescent="0.25">
      <c r="A25" s="6" t="s">
        <v>58</v>
      </c>
      <c r="B25" s="2">
        <f>(basiscijfers!B25/basiscijfers!$AK25)/(basiscijfers!B$25/basiscijfers!$AK$25)</f>
        <v>1</v>
      </c>
      <c r="C25" s="2">
        <f>(basiscijfers!C25/basiscijfers!$AK25)/(basiscijfers!C$25/basiscijfers!$AK$25)</f>
        <v>1</v>
      </c>
      <c r="D25" s="2">
        <f>(basiscijfers!D25/basiscijfers!$AK25)/(basiscijfers!D$25/basiscijfers!$AK$25)</f>
        <v>1</v>
      </c>
      <c r="E25" s="2">
        <f>(basiscijfers!E25/basiscijfers!$AK25)/(basiscijfers!E$25/basiscijfers!$AK$25)</f>
        <v>1</v>
      </c>
      <c r="F25" s="2">
        <f>(basiscijfers!F25/basiscijfers!$AK25)/(basiscijfers!F$25/basiscijfers!$AK$25)</f>
        <v>1</v>
      </c>
      <c r="G25" s="2">
        <f>(basiscijfers!G25/basiscijfers!$AK25)/(basiscijfers!G$25/basiscijfers!$AK$25)</f>
        <v>1</v>
      </c>
      <c r="H25" s="2">
        <f>(basiscijfers!H25/basiscijfers!$AK25)/(basiscijfers!H$25/basiscijfers!$AK$25)</f>
        <v>1</v>
      </c>
      <c r="I25" s="2">
        <f>(basiscijfers!I25/basiscijfers!$AK25)/(basiscijfers!I$25/basiscijfers!$AK$25)</f>
        <v>1</v>
      </c>
      <c r="J25" s="2">
        <f>(basiscijfers!J25/basiscijfers!$AK25)/(basiscijfers!J$25/basiscijfers!$AK$25)</f>
        <v>1</v>
      </c>
      <c r="K25" s="2">
        <f>(basiscijfers!K25/basiscijfers!$AK25)/(basiscijfers!K$25/basiscijfers!$AK$25)</f>
        <v>1</v>
      </c>
      <c r="L25" s="2">
        <f>(basiscijfers!L25/basiscijfers!$AK25)/(basiscijfers!L$25/basiscijfers!$AK$25)</f>
        <v>1</v>
      </c>
      <c r="M25" s="2">
        <f>(basiscijfers!M25/basiscijfers!$AK25)/(basiscijfers!M$25/basiscijfers!$AK$25)</f>
        <v>1</v>
      </c>
      <c r="N25" s="2">
        <f>(basiscijfers!N25/basiscijfers!$AK25)/(basiscijfers!N$25/basiscijfers!$AK$25)</f>
        <v>1</v>
      </c>
      <c r="O25" s="2">
        <f>(basiscijfers!O25/basiscijfers!$AK25)/(basiscijfers!O$25/basiscijfers!$AK$25)</f>
        <v>1</v>
      </c>
      <c r="P25" s="2">
        <f>(basiscijfers!P25/basiscijfers!$AK25)/(basiscijfers!P$25/basiscijfers!$AK$25)</f>
        <v>1</v>
      </c>
      <c r="Q25" s="2">
        <f>(basiscijfers!Q25/basiscijfers!$AK25)/(basiscijfers!Q$25/basiscijfers!$AK$25)</f>
        <v>1</v>
      </c>
      <c r="R25" s="2">
        <f>(basiscijfers!R25/basiscijfers!$AK25)/(basiscijfers!R$25/basiscijfers!$AK$25)</f>
        <v>1</v>
      </c>
      <c r="S25" s="2">
        <f>(basiscijfers!S25/basiscijfers!$AK25)/(basiscijfers!S$25/basiscijfers!$AK$25)</f>
        <v>1</v>
      </c>
      <c r="T25" s="2">
        <f>(basiscijfers!T25/basiscijfers!$AK25)/(basiscijfers!T$25/basiscijfers!$AK$25)</f>
        <v>1</v>
      </c>
      <c r="U25" s="2">
        <f>(basiscijfers!U25/basiscijfers!$AK25)/(basiscijfers!U$25/basiscijfers!$AK$25)</f>
        <v>1</v>
      </c>
      <c r="V25" s="2">
        <f>(basiscijfers!V25/basiscijfers!$AK25)/(basiscijfers!V$25/basiscijfers!$AK$25)</f>
        <v>1</v>
      </c>
      <c r="W25" s="2">
        <f>(basiscijfers!W25/basiscijfers!$AK25)/(basiscijfers!W$25/basiscijfers!$AK$25)</f>
        <v>1</v>
      </c>
      <c r="X25" s="2">
        <f>(basiscijfers!X25/basiscijfers!$AK25)/(basiscijfers!X$25/basiscijfers!$AK$25)</f>
        <v>1</v>
      </c>
      <c r="Y25" s="2">
        <f>(basiscijfers!Y25/basiscijfers!$AK25)/(basiscijfers!Y$25/basiscijfers!$AK$25)</f>
        <v>1</v>
      </c>
      <c r="Z25" s="2">
        <f>(basiscijfers!Z25/basiscijfers!$AK25)/(basiscijfers!Z$25/basiscijfers!$AK$25)</f>
        <v>1</v>
      </c>
      <c r="AA25" s="2">
        <f>(basiscijfers!AA25/basiscijfers!$AK25)/(basiscijfers!AA$25/basiscijfers!$AK$25)</f>
        <v>1</v>
      </c>
      <c r="AB25" s="2">
        <f>(basiscijfers!AB25/basiscijfers!$AK25)/(basiscijfers!AB$25/basiscijfers!$AK$25)</f>
        <v>1</v>
      </c>
      <c r="AC25" s="2">
        <f>(basiscijfers!AC25/basiscijfers!$AK25)/(basiscijfers!AC$25/basiscijfers!$AK$25)</f>
        <v>1</v>
      </c>
      <c r="AD25" s="2">
        <f>(basiscijfers!AD25/basiscijfers!$AK25)/(basiscijfers!AD$25/basiscijfers!$AK$25)</f>
        <v>1</v>
      </c>
      <c r="AE25" s="2">
        <f>(basiscijfers!AE25/basiscijfers!$AK25)/(basiscijfers!AE$25/basiscijfers!$AK$25)</f>
        <v>1</v>
      </c>
      <c r="AF25" s="2">
        <f>(basiscijfers!AF25/basiscijfers!$AK25)/(basiscijfers!AF$25/basiscijfers!$AK$25)</f>
        <v>1</v>
      </c>
      <c r="AG25" s="2">
        <f>(basiscijfers!AG25/basiscijfers!$AK25)/(basiscijfers!AG$25/basiscijfers!$AK$25)</f>
        <v>1</v>
      </c>
      <c r="AH25" s="2">
        <f>(basiscijfers!AH25/basiscijfers!$AK25)/(basiscijfers!AH$25/basiscijfers!$AK$25)</f>
        <v>1</v>
      </c>
      <c r="AI25" s="2">
        <f>(basiscijfers!AI25/basiscijfers!$AK25)/(basiscijfers!AI$25/basiscijfers!$AK$25)</f>
        <v>1</v>
      </c>
      <c r="AJ25" s="2">
        <f>(basiscijfers!AJ25/basiscijfers!$AK25)/(basiscijfers!AJ$25/basiscijfers!$AK$25)</f>
        <v>1</v>
      </c>
      <c r="AK25" s="2">
        <f>(basiscijfers!AK25/basiscijfers!$AK25)/(basiscijfers!AK$25/basiscijfers!$AK$25)</f>
        <v>1</v>
      </c>
    </row>
    <row r="29" spans="1:37" ht="15" x14ac:dyDescent="0.25">
      <c r="A29" s="10" t="s">
        <v>59</v>
      </c>
      <c r="B29" s="10"/>
      <c r="C29" s="10"/>
      <c r="D29" s="10"/>
      <c r="E29" s="10"/>
      <c r="F29" s="10"/>
      <c r="G29" s="10"/>
      <c r="H29" s="10"/>
      <c r="I29" s="10"/>
      <c r="J29" s="10"/>
      <c r="K29" s="10"/>
      <c r="L29" s="10"/>
      <c r="M29" s="10"/>
      <c r="N29" s="10"/>
      <c r="O29" s="10"/>
      <c r="P29" s="10"/>
      <c r="Q29" s="10"/>
      <c r="R29" s="10"/>
      <c r="S29" s="10"/>
      <c r="T29" s="10"/>
      <c r="U29" s="10"/>
    </row>
    <row r="30" spans="1:37" ht="15" x14ac:dyDescent="0.25">
      <c r="A30" s="10"/>
      <c r="B30" s="10"/>
      <c r="C30" s="10"/>
      <c r="D30" s="10"/>
      <c r="E30" s="10"/>
      <c r="F30" s="10"/>
      <c r="G30" s="10"/>
      <c r="H30" s="10"/>
      <c r="I30" s="10"/>
      <c r="J30" s="10"/>
      <c r="K30" s="10"/>
      <c r="L30" s="10"/>
      <c r="M30" s="10"/>
      <c r="N30" s="10"/>
      <c r="O30" s="10"/>
      <c r="P30" s="10"/>
      <c r="Q30" s="10"/>
      <c r="R30" s="10"/>
      <c r="S30" s="10"/>
      <c r="T30" s="10"/>
      <c r="U30" s="10"/>
    </row>
    <row r="31" spans="1:37" ht="15" x14ac:dyDescent="0.25">
      <c r="A31" s="11" t="s">
        <v>60</v>
      </c>
      <c r="B31" s="11"/>
      <c r="C31" s="10" t="s">
        <v>61</v>
      </c>
      <c r="D31" s="10"/>
      <c r="E31" s="10"/>
      <c r="F31" s="10"/>
      <c r="G31" s="10"/>
      <c r="H31" s="10"/>
      <c r="I31" s="10"/>
      <c r="J31" s="10"/>
      <c r="K31" s="10"/>
      <c r="L31" s="10"/>
      <c r="M31" s="10"/>
      <c r="N31" s="10"/>
      <c r="O31" s="10"/>
      <c r="P31" s="10"/>
      <c r="Q31" s="10"/>
      <c r="R31" s="10"/>
      <c r="S31" s="10"/>
      <c r="T31" s="10"/>
      <c r="U31" s="10"/>
    </row>
    <row r="32" spans="1:37" ht="15" x14ac:dyDescent="0.25">
      <c r="A32" s="10"/>
      <c r="B32" s="10"/>
      <c r="C32" s="10"/>
      <c r="D32" s="10"/>
      <c r="E32" s="10"/>
      <c r="F32" s="10"/>
      <c r="G32" s="10"/>
      <c r="H32" s="10"/>
      <c r="I32" s="10"/>
      <c r="J32" s="10"/>
      <c r="K32" s="10"/>
      <c r="L32" s="10"/>
      <c r="M32" s="10"/>
      <c r="N32" s="10"/>
      <c r="O32" s="10"/>
      <c r="P32" s="10"/>
      <c r="Q32" s="10"/>
      <c r="R32" s="10"/>
      <c r="S32" s="10"/>
      <c r="T32" s="10"/>
      <c r="U32" s="10"/>
    </row>
    <row r="33" spans="1:36" ht="15" x14ac:dyDescent="0.25">
      <c r="A33" s="10"/>
      <c r="B33" s="10"/>
      <c r="C33" s="10"/>
      <c r="D33" s="10" t="s">
        <v>62</v>
      </c>
      <c r="E33" s="10"/>
      <c r="F33" s="10"/>
      <c r="G33" s="10"/>
      <c r="H33" s="10"/>
      <c r="I33" s="10"/>
      <c r="J33" s="10"/>
      <c r="K33" s="10"/>
      <c r="L33" s="10"/>
      <c r="M33" s="10"/>
      <c r="N33" s="12">
        <f>basiscijfers!B15</f>
        <v>4704.25</v>
      </c>
      <c r="O33" s="13" t="s">
        <v>63</v>
      </c>
      <c r="P33" s="20">
        <f>basiscijfers!AK15</f>
        <v>185897.00000000015</v>
      </c>
      <c r="Q33" s="10"/>
      <c r="R33" s="14">
        <f>N33/P33*100</f>
        <v>2.5305680027111768</v>
      </c>
      <c r="S33" s="10"/>
      <c r="T33" s="10"/>
      <c r="U33" s="10"/>
    </row>
    <row r="34" spans="1:36" ht="15" x14ac:dyDescent="0.25">
      <c r="A34" s="10"/>
      <c r="B34" s="10"/>
      <c r="C34" s="15" t="s">
        <v>64</v>
      </c>
      <c r="D34" s="15" t="s">
        <v>65</v>
      </c>
      <c r="E34" s="10"/>
      <c r="F34" s="10"/>
      <c r="G34" s="10"/>
      <c r="H34" s="10"/>
      <c r="I34" s="10"/>
      <c r="J34" s="10"/>
      <c r="K34" s="10"/>
      <c r="L34" s="10"/>
      <c r="M34" s="10"/>
      <c r="N34" s="15" t="s">
        <v>66</v>
      </c>
      <c r="O34" s="10"/>
      <c r="P34" s="12"/>
      <c r="Q34" s="10"/>
      <c r="R34" s="16" t="s">
        <v>67</v>
      </c>
      <c r="S34" s="13" t="s">
        <v>68</v>
      </c>
      <c r="T34" s="17">
        <f>R33/R35</f>
        <v>1.085430688021964</v>
      </c>
      <c r="U34" s="10"/>
    </row>
    <row r="35" spans="1:36" ht="15" x14ac:dyDescent="0.25">
      <c r="A35" s="10"/>
      <c r="B35" s="10"/>
      <c r="C35" s="10" t="s">
        <v>69</v>
      </c>
      <c r="D35" s="10"/>
      <c r="E35" s="10"/>
      <c r="F35" s="10"/>
      <c r="G35" s="10"/>
      <c r="H35" s="10"/>
      <c r="I35" s="10"/>
      <c r="J35" s="10"/>
      <c r="K35" s="10"/>
      <c r="L35" s="10"/>
      <c r="M35" s="10"/>
      <c r="N35" s="20">
        <f>basiscijfers!B25</f>
        <v>181576.08333333395</v>
      </c>
      <c r="O35" s="13" t="s">
        <v>63</v>
      </c>
      <c r="P35" s="20">
        <f>basiscijfers!AK25</f>
        <v>7788300.9999999814</v>
      </c>
      <c r="Q35" s="10"/>
      <c r="R35" s="14">
        <f>N35/P35*100</f>
        <v>2.3313952983241708</v>
      </c>
      <c r="S35" s="10"/>
      <c r="T35" s="10"/>
      <c r="U35" s="10"/>
    </row>
    <row r="36" spans="1:36" ht="15" x14ac:dyDescent="0.25">
      <c r="A36" s="10"/>
      <c r="B36" s="10"/>
      <c r="C36" s="10"/>
      <c r="D36" s="10"/>
      <c r="E36" s="10"/>
      <c r="F36" s="10"/>
      <c r="G36" s="10"/>
      <c r="H36" s="10"/>
      <c r="I36" s="10"/>
      <c r="J36" s="10"/>
      <c r="K36" s="10"/>
      <c r="L36" s="10"/>
      <c r="M36" s="10"/>
      <c r="N36" s="10"/>
      <c r="O36" s="10"/>
      <c r="P36" s="10"/>
      <c r="Q36" s="10"/>
      <c r="R36" s="17"/>
      <c r="S36" s="10"/>
      <c r="T36" s="10"/>
      <c r="U36" s="10"/>
    </row>
    <row r="37" spans="1:36" ht="15" x14ac:dyDescent="0.25">
      <c r="A37" s="18" t="s">
        <v>70</v>
      </c>
      <c r="B37" s="18"/>
      <c r="C37" s="10"/>
      <c r="D37" s="10"/>
      <c r="E37" s="10"/>
      <c r="F37" s="10"/>
      <c r="G37" s="10"/>
      <c r="H37" s="10"/>
      <c r="I37" s="10"/>
      <c r="J37" s="10"/>
      <c r="K37" s="10"/>
      <c r="L37" s="10"/>
      <c r="M37" s="10"/>
      <c r="N37" s="10"/>
      <c r="O37" s="10"/>
      <c r="P37" s="10"/>
      <c r="Q37" s="10"/>
      <c r="R37" s="10"/>
      <c r="S37" s="10"/>
      <c r="T37" s="10"/>
      <c r="U37" s="10"/>
    </row>
    <row r="38" spans="1:36" ht="15" x14ac:dyDescent="0.25">
      <c r="A38" s="18" t="s">
        <v>71</v>
      </c>
      <c r="B38" s="18"/>
      <c r="C38" s="10"/>
      <c r="D38" s="10"/>
      <c r="E38" s="10"/>
      <c r="F38" s="10"/>
      <c r="G38" s="10"/>
      <c r="H38" s="10"/>
      <c r="I38" s="10"/>
      <c r="J38" s="10"/>
      <c r="K38" s="10"/>
      <c r="L38" s="10"/>
      <c r="M38" s="10"/>
      <c r="N38" s="10"/>
      <c r="O38" s="10"/>
      <c r="P38" s="10"/>
      <c r="Q38" s="10"/>
      <c r="R38" s="10"/>
      <c r="S38" s="10"/>
      <c r="T38" s="10"/>
      <c r="U38" s="10"/>
    </row>
    <row r="39" spans="1:36" ht="15" x14ac:dyDescent="0.25">
      <c r="A39" s="18" t="s">
        <v>72</v>
      </c>
      <c r="B39" s="18"/>
      <c r="C39" s="10"/>
      <c r="D39" s="10"/>
      <c r="E39" s="10"/>
      <c r="F39" s="10"/>
      <c r="G39" s="10"/>
      <c r="H39" s="10"/>
      <c r="I39" s="10"/>
      <c r="J39" s="10"/>
      <c r="K39" s="10"/>
      <c r="L39" s="10"/>
      <c r="M39" s="10"/>
      <c r="N39" s="10"/>
      <c r="O39" s="10"/>
      <c r="P39" s="10"/>
      <c r="Q39" s="10"/>
      <c r="R39" s="10"/>
      <c r="S39" s="10"/>
      <c r="T39" s="10"/>
      <c r="U39" s="10"/>
    </row>
    <row r="40" spans="1:36" ht="15" x14ac:dyDescent="0.25">
      <c r="A40" s="18" t="s">
        <v>73</v>
      </c>
      <c r="B40" s="18"/>
      <c r="C40" s="10"/>
      <c r="D40" s="10"/>
      <c r="E40" s="10"/>
      <c r="F40" s="10"/>
      <c r="G40" s="10"/>
      <c r="H40" s="10"/>
      <c r="I40" s="10"/>
      <c r="J40" s="10"/>
      <c r="K40" s="10"/>
      <c r="L40" s="10"/>
      <c r="M40" s="10"/>
      <c r="N40" s="10"/>
      <c r="O40" s="10"/>
      <c r="P40" s="10"/>
      <c r="Q40" s="10"/>
      <c r="R40" s="10"/>
      <c r="S40" s="10"/>
      <c r="T40" s="10"/>
      <c r="U40" s="10"/>
    </row>
    <row r="41" spans="1:36" ht="15" x14ac:dyDescent="0.25">
      <c r="A41" s="18" t="s">
        <v>74</v>
      </c>
      <c r="B41" s="18"/>
      <c r="C41" s="10"/>
      <c r="D41" s="10"/>
      <c r="E41" s="10"/>
      <c r="F41" s="10"/>
      <c r="G41" s="10"/>
      <c r="H41" s="10"/>
      <c r="I41" s="10"/>
      <c r="J41" s="10"/>
      <c r="K41" s="10"/>
      <c r="L41" s="10"/>
      <c r="M41" s="10"/>
      <c r="N41" s="10"/>
      <c r="O41" s="10"/>
      <c r="P41" s="10"/>
      <c r="Q41" s="10"/>
      <c r="R41" s="10"/>
      <c r="S41" s="10"/>
      <c r="T41" s="10"/>
      <c r="U41" s="10"/>
    </row>
    <row r="42" spans="1:36" ht="15" x14ac:dyDescent="0.25">
      <c r="A42" s="18" t="s">
        <v>75</v>
      </c>
      <c r="B42" s="18"/>
      <c r="C42" s="10"/>
      <c r="D42" s="10"/>
      <c r="E42" s="10"/>
      <c r="F42" s="10"/>
      <c r="G42" s="10"/>
      <c r="H42" s="10"/>
      <c r="I42" s="10"/>
      <c r="J42" s="10"/>
      <c r="K42" s="10"/>
      <c r="L42" s="10"/>
      <c r="M42" s="10"/>
      <c r="N42" s="10"/>
      <c r="O42" s="10"/>
      <c r="P42" s="10"/>
      <c r="Q42" s="10"/>
      <c r="R42" s="10"/>
      <c r="S42" s="10"/>
      <c r="T42" s="10"/>
      <c r="U42" s="10"/>
    </row>
    <row r="45" spans="1:36" x14ac:dyDescent="0.2">
      <c r="B45" t="s">
        <v>1</v>
      </c>
      <c r="C45" t="s">
        <v>23</v>
      </c>
      <c r="D45" t="s">
        <v>24</v>
      </c>
      <c r="E45" t="s">
        <v>25</v>
      </c>
      <c r="F45" t="s">
        <v>26</v>
      </c>
      <c r="G45" t="s">
        <v>27</v>
      </c>
      <c r="H45" t="s">
        <v>28</v>
      </c>
      <c r="I45" t="s">
        <v>29</v>
      </c>
      <c r="J45" t="s">
        <v>30</v>
      </c>
      <c r="K45" t="s">
        <v>31</v>
      </c>
      <c r="L45" t="s">
        <v>32</v>
      </c>
      <c r="M45" t="s">
        <v>33</v>
      </c>
      <c r="N45" t="s">
        <v>34</v>
      </c>
      <c r="O45" t="s">
        <v>35</v>
      </c>
      <c r="P45" t="s">
        <v>36</v>
      </c>
      <c r="Q45" t="s">
        <v>37</v>
      </c>
      <c r="R45" t="s">
        <v>38</v>
      </c>
      <c r="S45" t="s">
        <v>39</v>
      </c>
      <c r="T45" t="s">
        <v>40</v>
      </c>
      <c r="U45" t="s">
        <v>41</v>
      </c>
      <c r="V45" t="s">
        <v>42</v>
      </c>
      <c r="W45" t="s">
        <v>43</v>
      </c>
      <c r="X45" t="s">
        <v>44</v>
      </c>
      <c r="Y45" t="s">
        <v>45</v>
      </c>
      <c r="Z45" t="s">
        <v>46</v>
      </c>
      <c r="AA45" t="s">
        <v>47</v>
      </c>
      <c r="AB45" t="s">
        <v>48</v>
      </c>
      <c r="AC45" t="s">
        <v>49</v>
      </c>
      <c r="AD45" t="s">
        <v>50</v>
      </c>
      <c r="AE45" t="s">
        <v>51</v>
      </c>
      <c r="AF45" t="s">
        <v>52</v>
      </c>
      <c r="AG45" t="s">
        <v>53</v>
      </c>
      <c r="AH45" t="s">
        <v>54</v>
      </c>
      <c r="AI45" t="s">
        <v>55</v>
      </c>
      <c r="AJ45" t="s">
        <v>56</v>
      </c>
    </row>
    <row r="46" spans="1:36" x14ac:dyDescent="0.2">
      <c r="A46" t="s">
        <v>112</v>
      </c>
      <c r="B46">
        <v>1.085430688021964</v>
      </c>
      <c r="C46">
        <v>1.5995489392168647</v>
      </c>
      <c r="D46">
        <v>0.94538602146274664</v>
      </c>
      <c r="E46">
        <v>0.87266326168276476</v>
      </c>
      <c r="F46">
        <v>0.87579259759713746</v>
      </c>
      <c r="G46">
        <v>1.178960072330534</v>
      </c>
      <c r="H46">
        <v>0.51769698912031348</v>
      </c>
      <c r="I46">
        <v>0.64798692954122161</v>
      </c>
      <c r="J46">
        <v>1.4100962010487574</v>
      </c>
      <c r="K46">
        <v>0.60270534848307866</v>
      </c>
      <c r="L46">
        <v>0.87795580873329782</v>
      </c>
      <c r="M46">
        <v>0.89819818880428237</v>
      </c>
      <c r="N46">
        <v>1.2518915798005965</v>
      </c>
      <c r="O46">
        <v>1.5326602720515432</v>
      </c>
      <c r="P46">
        <v>0.5084122822299072</v>
      </c>
      <c r="Q46">
        <v>0.59108928985610343</v>
      </c>
      <c r="R46">
        <v>1.1179511505329316</v>
      </c>
      <c r="S46">
        <v>0.59215392147057011</v>
      </c>
      <c r="T46">
        <v>1.4220351513766074</v>
      </c>
      <c r="U46">
        <v>1.220641111045297</v>
      </c>
      <c r="V46">
        <v>1.5156283618548458</v>
      </c>
      <c r="W46">
        <v>0.56142057236459464</v>
      </c>
      <c r="X46">
        <v>1.3325494805192868</v>
      </c>
      <c r="Y46">
        <v>1.5490490003622881</v>
      </c>
      <c r="Z46">
        <v>0.40471538864237772</v>
      </c>
      <c r="AA46">
        <v>1.8091387591780184</v>
      </c>
      <c r="AB46">
        <v>0.42205340078692677</v>
      </c>
      <c r="AC46">
        <v>0.60163369546913237</v>
      </c>
      <c r="AD46">
        <v>1.1527768239322347</v>
      </c>
      <c r="AE46">
        <v>0.54326067411765466</v>
      </c>
      <c r="AF46">
        <v>1.7681842532413863</v>
      </c>
      <c r="AG46">
        <v>1.92839458149901</v>
      </c>
      <c r="AH46">
        <v>1.7374050419259102</v>
      </c>
      <c r="AI46">
        <v>1.1088622088952118</v>
      </c>
      <c r="AJ46">
        <v>1.1304914189295048</v>
      </c>
    </row>
    <row r="47" spans="1:36" x14ac:dyDescent="0.2">
      <c r="A47" t="s">
        <v>114</v>
      </c>
      <c r="B47">
        <v>1.29483046274942</v>
      </c>
      <c r="C47">
        <v>1.35891268547528</v>
      </c>
      <c r="D47">
        <v>1.4324965389514599</v>
      </c>
      <c r="E47">
        <v>1.1623951968909301</v>
      </c>
      <c r="F47">
        <v>1.40371962024135</v>
      </c>
      <c r="G47">
        <v>1.2619733694297299</v>
      </c>
      <c r="H47">
        <v>1.39768032022763</v>
      </c>
      <c r="I47">
        <v>1.17580960197275</v>
      </c>
      <c r="J47">
        <v>1.3326133504281199</v>
      </c>
      <c r="K47">
        <v>1.0956627589158301</v>
      </c>
      <c r="L47">
        <v>0.71055763134446703</v>
      </c>
      <c r="M47">
        <v>1.2828764263132</v>
      </c>
      <c r="N47">
        <v>1.1739738192193001</v>
      </c>
      <c r="O47">
        <v>1.17120950561697</v>
      </c>
      <c r="P47">
        <v>1.1359655095297201</v>
      </c>
      <c r="Q47">
        <v>1.2059810253430701</v>
      </c>
      <c r="R47">
        <v>1.4083485927742301</v>
      </c>
      <c r="S47">
        <v>1.2092092390553899</v>
      </c>
      <c r="T47">
        <v>1.07866698224383</v>
      </c>
      <c r="U47">
        <v>1.2068784479760699</v>
      </c>
      <c r="V47">
        <v>1.47443658055767</v>
      </c>
      <c r="W47">
        <v>0.94256425745935801</v>
      </c>
      <c r="X47">
        <v>1.1724077057625599</v>
      </c>
      <c r="Y47">
        <v>0.74712942622857803</v>
      </c>
      <c r="Z47">
        <v>1.02616173486952</v>
      </c>
      <c r="AA47">
        <v>1.35292221890572</v>
      </c>
      <c r="AB47">
        <v>0.94825890757194398</v>
      </c>
      <c r="AC47">
        <v>1.1239447380804399</v>
      </c>
      <c r="AD47">
        <v>1.50325530979566</v>
      </c>
      <c r="AE47">
        <v>1.2634803387105999</v>
      </c>
      <c r="AF47">
        <v>1.38248444151662</v>
      </c>
      <c r="AG47">
        <v>1.3742651830950501</v>
      </c>
      <c r="AH47">
        <v>1.2085190872786999</v>
      </c>
      <c r="AI47">
        <v>1.2403176308697199</v>
      </c>
      <c r="AJ47">
        <v>1.0434009952766401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workbookViewId="0">
      <selection activeCell="A2" sqref="A2"/>
    </sheetView>
  </sheetViews>
  <sheetFormatPr defaultRowHeight="12.75" x14ac:dyDescent="0.2"/>
  <cols>
    <col min="1" max="1" width="30" bestFit="1" customWidth="1"/>
    <col min="2" max="2" width="30.140625" customWidth="1"/>
    <col min="3" max="3" width="33.28515625" bestFit="1" customWidth="1"/>
    <col min="4" max="4" width="36.42578125" bestFit="1" customWidth="1"/>
  </cols>
  <sheetData>
    <row r="1" spans="1:5" ht="15" x14ac:dyDescent="0.25">
      <c r="A1" s="22" t="s">
        <v>113</v>
      </c>
      <c r="B1" s="23"/>
      <c r="C1" s="23"/>
      <c r="D1" s="23"/>
      <c r="E1" s="23"/>
    </row>
    <row r="2" spans="1:5" x14ac:dyDescent="0.2">
      <c r="A2" s="23"/>
      <c r="B2" s="23"/>
      <c r="C2" s="23"/>
      <c r="D2" s="23"/>
      <c r="E2" s="23"/>
    </row>
    <row r="3" spans="1:5" ht="15" x14ac:dyDescent="0.25">
      <c r="A3" s="24"/>
      <c r="B3" s="24" t="s">
        <v>76</v>
      </c>
      <c r="C3" s="24" t="s">
        <v>77</v>
      </c>
      <c r="D3" s="24" t="s">
        <v>78</v>
      </c>
      <c r="E3" s="23"/>
    </row>
    <row r="4" spans="1:5" ht="15" x14ac:dyDescent="0.25">
      <c r="A4" s="25" t="s">
        <v>79</v>
      </c>
      <c r="B4" s="26"/>
      <c r="C4" s="33" t="s">
        <v>117</v>
      </c>
      <c r="D4" s="27"/>
      <c r="E4" s="23"/>
    </row>
    <row r="5" spans="1:5" ht="15" x14ac:dyDescent="0.25">
      <c r="A5" s="32"/>
      <c r="B5" s="29"/>
      <c r="C5" s="30"/>
      <c r="D5" s="43"/>
      <c r="E5" s="23"/>
    </row>
    <row r="6" spans="1:5" ht="15" x14ac:dyDescent="0.25">
      <c r="A6" s="28"/>
      <c r="B6" s="29"/>
      <c r="C6" s="30"/>
      <c r="D6" s="33"/>
      <c r="E6" s="23"/>
    </row>
    <row r="7" spans="1:5" ht="15" x14ac:dyDescent="0.25">
      <c r="A7" s="25" t="s">
        <v>82</v>
      </c>
      <c r="B7" s="27" t="s">
        <v>83</v>
      </c>
      <c r="C7" s="44" t="s">
        <v>84</v>
      </c>
      <c r="D7" s="27" t="s">
        <v>85</v>
      </c>
      <c r="E7" s="23"/>
    </row>
    <row r="8" spans="1:5" ht="15" x14ac:dyDescent="0.25">
      <c r="A8" s="32"/>
      <c r="B8" s="33"/>
      <c r="C8" s="45" t="s">
        <v>87</v>
      </c>
      <c r="D8" s="33" t="s">
        <v>88</v>
      </c>
      <c r="E8" s="23"/>
    </row>
    <row r="9" spans="1:5" ht="15" x14ac:dyDescent="0.25">
      <c r="A9" s="32"/>
      <c r="B9" s="33"/>
      <c r="C9" s="45" t="s">
        <v>89</v>
      </c>
      <c r="D9" s="33" t="s">
        <v>95</v>
      </c>
      <c r="E9" s="23"/>
    </row>
    <row r="10" spans="1:5" ht="15" x14ac:dyDescent="0.25">
      <c r="A10" s="32"/>
      <c r="B10" s="33"/>
      <c r="C10" s="45"/>
      <c r="D10" s="33" t="s">
        <v>80</v>
      </c>
      <c r="E10" s="23"/>
    </row>
    <row r="11" spans="1:5" ht="15" x14ac:dyDescent="0.25">
      <c r="A11" s="32"/>
      <c r="B11" s="33"/>
      <c r="D11" s="33" t="s">
        <v>81</v>
      </c>
      <c r="E11" s="23"/>
    </row>
    <row r="12" spans="1:5" ht="15" x14ac:dyDescent="0.25">
      <c r="A12" s="32"/>
      <c r="B12" s="31"/>
      <c r="C12" s="45"/>
      <c r="D12" s="33" t="s">
        <v>91</v>
      </c>
      <c r="E12" s="23"/>
    </row>
    <row r="13" spans="1:5" ht="15" x14ac:dyDescent="0.25">
      <c r="A13" s="25" t="s">
        <v>92</v>
      </c>
      <c r="B13" s="34" t="s">
        <v>93</v>
      </c>
      <c r="C13" s="47" t="s">
        <v>94</v>
      </c>
      <c r="D13" s="27" t="s">
        <v>121</v>
      </c>
      <c r="E13" s="23"/>
    </row>
    <row r="14" spans="1:5" ht="15" x14ac:dyDescent="0.25">
      <c r="A14" s="32"/>
      <c r="B14" s="34" t="s">
        <v>96</v>
      </c>
      <c r="C14" s="45" t="s">
        <v>97</v>
      </c>
      <c r="D14" s="33" t="s">
        <v>115</v>
      </c>
      <c r="E14" s="23"/>
    </row>
    <row r="15" spans="1:5" ht="15" x14ac:dyDescent="0.25">
      <c r="A15" s="32"/>
      <c r="B15" s="34" t="s">
        <v>98</v>
      </c>
      <c r="C15" s="45" t="s">
        <v>99</v>
      </c>
      <c r="D15" s="33" t="s">
        <v>100</v>
      </c>
      <c r="E15" s="23"/>
    </row>
    <row r="16" spans="1:5" ht="15" x14ac:dyDescent="0.25">
      <c r="A16" s="32"/>
      <c r="B16" s="45" t="s">
        <v>86</v>
      </c>
      <c r="C16" s="45" t="s">
        <v>90</v>
      </c>
      <c r="D16" s="33" t="s">
        <v>103</v>
      </c>
      <c r="E16" s="23"/>
    </row>
    <row r="17" spans="1:17" ht="15" x14ac:dyDescent="0.25">
      <c r="A17" s="32"/>
      <c r="B17" s="45" t="s">
        <v>101</v>
      </c>
      <c r="C17" s="45" t="s">
        <v>102</v>
      </c>
      <c r="D17" s="33" t="s">
        <v>120</v>
      </c>
      <c r="E17" s="23"/>
    </row>
    <row r="18" spans="1:17" ht="15" x14ac:dyDescent="0.25">
      <c r="A18" s="32"/>
      <c r="B18" s="46" t="s">
        <v>104</v>
      </c>
      <c r="C18" s="46"/>
      <c r="D18" s="31"/>
      <c r="E18" s="23"/>
    </row>
    <row r="19" spans="1:17" ht="15" x14ac:dyDescent="0.25">
      <c r="A19" s="25" t="s">
        <v>105</v>
      </c>
      <c r="B19" s="27" t="s">
        <v>106</v>
      </c>
      <c r="C19" s="33" t="s">
        <v>107</v>
      </c>
      <c r="D19" s="35" t="s">
        <v>116</v>
      </c>
      <c r="E19" s="23"/>
    </row>
    <row r="20" spans="1:17" ht="15" x14ac:dyDescent="0.25">
      <c r="A20" s="32"/>
      <c r="B20" s="33" t="s">
        <v>108</v>
      </c>
      <c r="C20" s="33"/>
      <c r="D20" s="33"/>
      <c r="E20" s="23"/>
    </row>
    <row r="21" spans="1:17" ht="15" x14ac:dyDescent="0.25">
      <c r="A21" s="32"/>
      <c r="B21" s="33" t="s">
        <v>109</v>
      </c>
      <c r="C21" s="33"/>
      <c r="D21" s="33"/>
      <c r="E21" s="23"/>
    </row>
    <row r="22" spans="1:17" ht="15" x14ac:dyDescent="0.25">
      <c r="A22" s="32"/>
      <c r="B22" s="31" t="s">
        <v>118</v>
      </c>
      <c r="C22" s="31"/>
      <c r="D22" s="36"/>
      <c r="E22" s="23"/>
    </row>
    <row r="23" spans="1:17" ht="15" x14ac:dyDescent="0.25">
      <c r="A23" s="37" t="s">
        <v>110</v>
      </c>
      <c r="B23" s="34"/>
      <c r="C23" s="27" t="s">
        <v>119</v>
      </c>
      <c r="D23" s="33" t="s">
        <v>111</v>
      </c>
      <c r="E23" s="23"/>
    </row>
    <row r="24" spans="1:17" ht="15" x14ac:dyDescent="0.25">
      <c r="A24" s="32"/>
      <c r="B24" s="33"/>
      <c r="C24" s="38"/>
      <c r="D24" s="35"/>
      <c r="E24" s="23"/>
    </row>
    <row r="25" spans="1:17" ht="15" x14ac:dyDescent="0.25">
      <c r="A25" s="28"/>
      <c r="B25" s="31"/>
      <c r="C25" s="39"/>
      <c r="D25" s="40"/>
      <c r="E25" s="23"/>
    </row>
    <row r="26" spans="1:17" x14ac:dyDescent="0.2">
      <c r="A26" s="23"/>
      <c r="B26" s="23"/>
      <c r="C26" s="23"/>
      <c r="D26" s="23"/>
      <c r="E26" s="23"/>
    </row>
    <row r="27" spans="1:17" x14ac:dyDescent="0.2">
      <c r="A27" s="23"/>
      <c r="B27" s="23"/>
      <c r="C27" s="23"/>
      <c r="D27" s="23"/>
      <c r="E27" s="23"/>
    </row>
    <row r="28" spans="1:17" x14ac:dyDescent="0.2">
      <c r="A28" s="48"/>
      <c r="B28" s="48"/>
      <c r="C28" s="48"/>
      <c r="D28" s="48"/>
      <c r="E28" s="48"/>
      <c r="F28" s="48"/>
      <c r="G28" s="23"/>
      <c r="H28" s="23"/>
      <c r="I28" s="23"/>
      <c r="J28" s="23"/>
      <c r="K28" s="23"/>
      <c r="L28" s="23"/>
      <c r="M28" s="23"/>
      <c r="N28" s="23"/>
      <c r="O28" s="23"/>
      <c r="P28" s="23"/>
      <c r="Q28" s="23"/>
    </row>
    <row r="29" spans="1:17" ht="15" x14ac:dyDescent="0.25">
      <c r="A29" s="49"/>
      <c r="B29" s="48"/>
      <c r="C29" s="48"/>
      <c r="D29" s="48"/>
      <c r="E29" s="50"/>
      <c r="F29" s="50"/>
      <c r="G29" s="41"/>
      <c r="H29" s="41"/>
      <c r="I29" s="41"/>
      <c r="J29" s="41"/>
      <c r="K29" s="41"/>
      <c r="L29" s="41"/>
      <c r="M29" s="41"/>
      <c r="N29" s="23"/>
      <c r="O29" s="23"/>
      <c r="P29" s="23"/>
      <c r="Q29" s="23"/>
    </row>
    <row r="30" spans="1:17" x14ac:dyDescent="0.2">
      <c r="A30" s="48"/>
      <c r="B30" s="48"/>
      <c r="C30" s="48"/>
      <c r="D30" s="48"/>
      <c r="E30" s="51"/>
      <c r="F30" s="51"/>
      <c r="G30" s="42"/>
      <c r="H30" s="42"/>
      <c r="I30" s="42"/>
      <c r="J30" s="42"/>
      <c r="K30" s="42"/>
      <c r="L30" s="42"/>
      <c r="M30" s="42"/>
      <c r="N30" s="23"/>
      <c r="O30" s="23"/>
      <c r="P30" s="23"/>
      <c r="Q30" s="23"/>
    </row>
    <row r="31" spans="1:17" ht="15" x14ac:dyDescent="0.25">
      <c r="A31" s="49"/>
      <c r="B31" s="49"/>
      <c r="C31" s="49"/>
      <c r="D31" s="49"/>
      <c r="E31" s="51"/>
      <c r="F31" s="51"/>
      <c r="G31" s="42"/>
      <c r="H31" s="42"/>
      <c r="I31" s="42"/>
      <c r="J31" s="42"/>
      <c r="K31" s="42"/>
      <c r="L31" s="42"/>
      <c r="M31" s="42"/>
      <c r="N31" s="23"/>
      <c r="O31" s="23"/>
      <c r="P31" s="23"/>
      <c r="Q31" s="23"/>
    </row>
    <row r="32" spans="1:17" ht="15" x14ac:dyDescent="0.25">
      <c r="A32" s="49"/>
      <c r="B32" s="52"/>
      <c r="C32" s="52"/>
      <c r="D32" s="53"/>
      <c r="E32" s="48"/>
      <c r="F32" s="48"/>
      <c r="G32" s="23"/>
      <c r="H32" s="23"/>
      <c r="I32" s="23"/>
      <c r="J32" s="23"/>
      <c r="K32" s="23"/>
      <c r="L32" s="23"/>
      <c r="M32" s="23"/>
      <c r="N32" s="23"/>
      <c r="O32" s="23"/>
      <c r="P32" s="23"/>
      <c r="Q32" s="23"/>
    </row>
    <row r="33" spans="1:6" ht="15" x14ac:dyDescent="0.25">
      <c r="A33" s="49"/>
      <c r="B33" s="52"/>
      <c r="C33" s="52"/>
      <c r="D33" s="53"/>
      <c r="E33" s="54"/>
      <c r="F33" s="54"/>
    </row>
    <row r="34" spans="1:6" ht="15" x14ac:dyDescent="0.25">
      <c r="A34" s="49"/>
      <c r="B34" s="53"/>
      <c r="C34" s="53"/>
      <c r="D34" s="53"/>
      <c r="E34" s="54"/>
      <c r="F34" s="54"/>
    </row>
    <row r="35" spans="1:6" ht="15" x14ac:dyDescent="0.25">
      <c r="A35" s="49"/>
      <c r="B35" s="53"/>
      <c r="C35" s="53"/>
      <c r="D35" s="53"/>
      <c r="E35" s="54"/>
      <c r="F35" s="54"/>
    </row>
    <row r="36" spans="1:6" ht="15" x14ac:dyDescent="0.25">
      <c r="A36" s="49"/>
      <c r="B36" s="53"/>
      <c r="C36" s="53"/>
      <c r="D36" s="53"/>
      <c r="E36" s="54"/>
      <c r="F36" s="54"/>
    </row>
    <row r="37" spans="1:6" ht="15" x14ac:dyDescent="0.25">
      <c r="A37" s="49"/>
      <c r="B37" s="53"/>
      <c r="C37" s="53"/>
      <c r="D37" s="53"/>
      <c r="E37" s="54"/>
      <c r="F37" s="54"/>
    </row>
    <row r="38" spans="1:6" ht="15" x14ac:dyDescent="0.25">
      <c r="A38" s="49"/>
      <c r="B38" s="53"/>
      <c r="C38" s="53"/>
      <c r="D38" s="53"/>
      <c r="E38" s="54"/>
      <c r="F38" s="54"/>
    </row>
    <row r="39" spans="1:6" ht="15" x14ac:dyDescent="0.25">
      <c r="A39" s="49"/>
      <c r="B39" s="53"/>
      <c r="C39" s="53"/>
      <c r="D39" s="53"/>
      <c r="E39" s="54"/>
      <c r="F39" s="54"/>
    </row>
    <row r="40" spans="1:6" ht="15" x14ac:dyDescent="0.25">
      <c r="A40" s="49"/>
      <c r="B40" s="53"/>
      <c r="C40" s="53"/>
      <c r="D40" s="53"/>
      <c r="E40" s="54"/>
      <c r="F40" s="54"/>
    </row>
    <row r="41" spans="1:6" ht="15" x14ac:dyDescent="0.25">
      <c r="A41" s="49"/>
      <c r="B41" s="53"/>
      <c r="C41" s="53"/>
      <c r="D41" s="53"/>
      <c r="E41" s="54"/>
      <c r="F41" s="54"/>
    </row>
    <row r="42" spans="1:6" ht="15" x14ac:dyDescent="0.25">
      <c r="A42" s="49"/>
      <c r="B42" s="53"/>
      <c r="C42" s="53"/>
      <c r="D42" s="53"/>
      <c r="E42" s="54"/>
      <c r="F42" s="54"/>
    </row>
    <row r="43" spans="1:6" ht="15" x14ac:dyDescent="0.25">
      <c r="A43" s="49"/>
      <c r="B43" s="53"/>
      <c r="C43" s="53"/>
      <c r="D43" s="53"/>
      <c r="E43" s="54"/>
      <c r="F43" s="54"/>
    </row>
    <row r="44" spans="1:6" ht="15" x14ac:dyDescent="0.25">
      <c r="A44" s="49"/>
      <c r="B44" s="53"/>
      <c r="C44" s="53"/>
      <c r="D44" s="53"/>
      <c r="E44" s="54"/>
      <c r="F44" s="54"/>
    </row>
    <row r="45" spans="1:6" ht="15" x14ac:dyDescent="0.25">
      <c r="A45" s="49"/>
      <c r="B45" s="53"/>
      <c r="C45" s="53"/>
      <c r="D45" s="53"/>
      <c r="E45" s="54"/>
      <c r="F45" s="54"/>
    </row>
    <row r="46" spans="1:6" ht="15" x14ac:dyDescent="0.25">
      <c r="A46" s="49"/>
      <c r="B46" s="55"/>
      <c r="C46" s="53"/>
      <c r="D46" s="56"/>
      <c r="E46" s="54"/>
      <c r="F46" s="54"/>
    </row>
    <row r="47" spans="1:6" ht="15" x14ac:dyDescent="0.25">
      <c r="A47" s="49"/>
      <c r="B47" s="53"/>
      <c r="C47" s="53"/>
      <c r="D47" s="53"/>
      <c r="E47" s="54"/>
      <c r="F47" s="54"/>
    </row>
    <row r="48" spans="1:6" ht="15" x14ac:dyDescent="0.25">
      <c r="A48" s="49"/>
      <c r="B48" s="53"/>
      <c r="C48" s="57"/>
      <c r="D48" s="53"/>
      <c r="E48" s="54"/>
      <c r="F48" s="54"/>
    </row>
    <row r="49" spans="1:6" ht="15" x14ac:dyDescent="0.25">
      <c r="A49" s="49"/>
      <c r="B49" s="53"/>
      <c r="C49" s="58"/>
      <c r="D49" s="59"/>
      <c r="E49" s="54"/>
      <c r="F49" s="54"/>
    </row>
    <row r="50" spans="1:6" x14ac:dyDescent="0.2">
      <c r="A50" s="54"/>
      <c r="B50" s="54"/>
      <c r="C50" s="54"/>
      <c r="D50" s="54"/>
      <c r="E50" s="54"/>
      <c r="F50" s="54"/>
    </row>
    <row r="51" spans="1:6" x14ac:dyDescent="0.2">
      <c r="A51" s="54"/>
      <c r="B51" s="54"/>
      <c r="C51" s="54"/>
      <c r="D51" s="54"/>
      <c r="E51" s="54"/>
      <c r="F51" s="54"/>
    </row>
    <row r="52" spans="1:6" x14ac:dyDescent="0.2">
      <c r="A52" s="54"/>
      <c r="B52" s="54"/>
      <c r="C52" s="54"/>
      <c r="D52" s="54"/>
      <c r="E52" s="54"/>
      <c r="F52" s="54"/>
    </row>
    <row r="53" spans="1:6" x14ac:dyDescent="0.2">
      <c r="A53" s="54"/>
      <c r="B53" s="54"/>
      <c r="C53" s="54"/>
      <c r="D53" s="54"/>
      <c r="E53" s="54"/>
      <c r="F53" s="54"/>
    </row>
    <row r="54" spans="1:6" x14ac:dyDescent="0.2">
      <c r="A54" s="54"/>
      <c r="B54" s="54"/>
      <c r="C54" s="54"/>
      <c r="D54" s="54"/>
      <c r="E54" s="54"/>
      <c r="F54"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basiscijfers</vt:lpstr>
      <vt:lpstr>Berekening voor OSI</vt:lpstr>
      <vt:lpstr>Profiel voor website</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Nelleke van den Broek-Honingh</dc:creator>
  <cp:lastModifiedBy>Nelleke van den Broek-Honingh</cp:lastModifiedBy>
  <dcterms:created xsi:type="dcterms:W3CDTF">2022-07-12T08:27:46Z</dcterms:created>
  <dcterms:modified xsi:type="dcterms:W3CDTF">2022-07-14T11:29:24Z</dcterms:modified>
</cp:coreProperties>
</file>