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16"/>
  <workbookPr/>
  <mc:AlternateContent xmlns:mc="http://schemas.openxmlformats.org/markup-compatibility/2006">
    <mc:Choice Requires="x15">
      <x15ac:absPath xmlns:x15ac="http://schemas.microsoft.com/office/spreadsheetml/2010/11/ac" url="https://knaw.sharepoint.com/sites/msteams_7d1724/Gedeelde documenten/WiC/Factsheets en datapublicaties/3 - Producten/Achterliggende bestanden/"/>
    </mc:Choice>
  </mc:AlternateContent>
  <xr:revisionPtr revIDLastSave="193" documentId="13_ncr:1_{0218AADE-81F3-4100-9E5D-8D8B26C35EDE}" xr6:coauthVersionLast="47" xr6:coauthVersionMax="47" xr10:uidLastSave="{583A4B4E-B5FE-402D-A727-5E01F59E2408}"/>
  <bookViews>
    <workbookView xWindow="28680" yWindow="-120" windowWidth="29040" windowHeight="15720" firstSheet="2" activeTab="1" xr2:uid="{00000000-000D-0000-FFFF-FFFF00000000}"/>
  </bookViews>
  <sheets>
    <sheet name="basiscijfers" sheetId="1" r:id="rId1"/>
    <sheet name="OSI" sheetId="2" r:id="rId2"/>
    <sheet name="Profiel voor websit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2" l="1"/>
  <c r="D47" i="2"/>
  <c r="E47" i="2"/>
  <c r="F47" i="2"/>
  <c r="G47" i="2"/>
  <c r="H47" i="2"/>
  <c r="I47" i="2"/>
  <c r="J47" i="2"/>
  <c r="K47" i="2"/>
  <c r="L47" i="2"/>
  <c r="M47" i="2"/>
  <c r="N47" i="2"/>
  <c r="O47" i="2"/>
  <c r="P47" i="2"/>
  <c r="Q47" i="2"/>
  <c r="R47" i="2"/>
  <c r="S47" i="2"/>
  <c r="T47" i="2"/>
  <c r="U47" i="2"/>
  <c r="V47" i="2"/>
  <c r="W47" i="2"/>
  <c r="X47" i="2"/>
  <c r="Y47" i="2"/>
  <c r="Z47" i="2"/>
  <c r="AA47" i="2"/>
  <c r="AB47" i="2"/>
  <c r="AC47" i="2"/>
  <c r="AD47" i="2"/>
  <c r="AE47" i="2"/>
  <c r="AF47" i="2"/>
  <c r="AG47" i="2"/>
  <c r="AH47" i="2"/>
  <c r="AI47" i="2"/>
  <c r="AJ47" i="2"/>
  <c r="B47" i="2"/>
  <c r="N33" i="2"/>
  <c r="AK6" i="1"/>
  <c r="AK7" i="1"/>
  <c r="AK8" i="1"/>
  <c r="AK9" i="1"/>
  <c r="AK10" i="1"/>
  <c r="AK11" i="1"/>
  <c r="AK12" i="1"/>
  <c r="AK13" i="1"/>
  <c r="AK14" i="1"/>
  <c r="AK15" i="1"/>
  <c r="AK16" i="1"/>
  <c r="AK17" i="1"/>
  <c r="AK18" i="1"/>
  <c r="AK19" i="1"/>
  <c r="AK20" i="1"/>
  <c r="AK21" i="1"/>
  <c r="AK22" i="1"/>
  <c r="AK23" i="1"/>
  <c r="AK24" i="1"/>
  <c r="AK25" i="1"/>
  <c r="AK5" i="1"/>
  <c r="C26" i="1"/>
  <c r="D26" i="1"/>
  <c r="E26" i="1"/>
  <c r="F26" i="1"/>
  <c r="G26" i="1"/>
  <c r="H26" i="1"/>
  <c r="I26" i="1"/>
  <c r="J26" i="1"/>
  <c r="K26" i="1"/>
  <c r="L26" i="1"/>
  <c r="M26" i="1"/>
  <c r="N26" i="1"/>
  <c r="O26" i="1"/>
  <c r="P26" i="1"/>
  <c r="Q26" i="1"/>
  <c r="R26" i="1"/>
  <c r="S26" i="1"/>
  <c r="T26" i="1"/>
  <c r="U26" i="1"/>
  <c r="V26" i="1"/>
  <c r="W26" i="1"/>
  <c r="X26" i="1"/>
  <c r="Y26" i="1"/>
  <c r="Z26" i="1"/>
  <c r="AA26" i="1"/>
  <c r="AB26" i="1"/>
  <c r="AC26" i="1"/>
  <c r="AD26" i="1"/>
  <c r="AE26" i="1"/>
  <c r="AF26" i="1"/>
  <c r="AG26" i="1"/>
  <c r="AH26" i="1"/>
  <c r="AI26" i="1"/>
  <c r="AJ26" i="1"/>
  <c r="B26" i="1"/>
  <c r="N35" i="2" s="1"/>
  <c r="AK26" i="1" l="1"/>
  <c r="M12" i="2" s="1"/>
  <c r="Q25" i="2"/>
  <c r="AI22" i="2"/>
  <c r="U24" i="2"/>
  <c r="AJ25" i="2"/>
  <c r="H25" i="2"/>
  <c r="AH23" i="2"/>
  <c r="AI23" i="2"/>
  <c r="Y23" i="2"/>
  <c r="O23" i="2"/>
  <c r="W23" i="2"/>
  <c r="Z11" i="2"/>
  <c r="X11" i="2"/>
  <c r="AB11" i="2"/>
  <c r="AG11" i="2"/>
  <c r="U11" i="2"/>
  <c r="Y11" i="2"/>
  <c r="J11" i="2"/>
  <c r="R11" i="2"/>
  <c r="N11" i="2"/>
  <c r="M11" i="2"/>
  <c r="O13" i="2"/>
  <c r="S9" i="2"/>
  <c r="W25" i="2"/>
  <c r="K25" i="2"/>
  <c r="K9" i="2"/>
  <c r="AI16" i="2"/>
  <c r="AI46" i="2" s="1"/>
  <c r="AI8" i="2"/>
  <c r="B11" i="2"/>
  <c r="K24" i="2"/>
  <c r="M22" i="2"/>
  <c r="O20" i="2"/>
  <c r="Q15" i="2"/>
  <c r="D25" i="2"/>
  <c r="D16" i="2"/>
  <c r="D46" i="2" s="1"/>
  <c r="AD19" i="2"/>
  <c r="AH19" i="2"/>
  <c r="AJ19" i="2"/>
  <c r="T19" i="2"/>
  <c r="AB19" i="2"/>
  <c r="U19" i="2"/>
  <c r="M19" i="2"/>
  <c r="Q19" i="2"/>
  <c r="F19" i="2"/>
  <c r="J19" i="2"/>
  <c r="N19" i="2"/>
  <c r="R19" i="2"/>
  <c r="W19" i="2"/>
  <c r="G19" i="2"/>
  <c r="P33" i="2"/>
  <c r="AB15" i="2"/>
  <c r="AG15" i="2"/>
  <c r="AK15" i="2"/>
  <c r="U15" i="2"/>
  <c r="K15" i="2"/>
  <c r="O15" i="2"/>
  <c r="W15" i="2"/>
  <c r="D15" i="2"/>
  <c r="J15" i="2"/>
  <c r="AD7" i="2"/>
  <c r="V7" i="2"/>
  <c r="Z7" i="2"/>
  <c r="AF7" i="2"/>
  <c r="X7" i="2"/>
  <c r="AB7" i="2"/>
  <c r="AG7" i="2"/>
  <c r="W7" i="2"/>
  <c r="D7" i="2"/>
  <c r="H7" i="2"/>
  <c r="L7" i="2"/>
  <c r="N7" i="2"/>
  <c r="R7" i="2"/>
  <c r="J7" i="2"/>
  <c r="AA7" i="2"/>
  <c r="AA9" i="2"/>
  <c r="S25" i="2"/>
  <c r="G25" i="2"/>
  <c r="AC18" i="2"/>
  <c r="B19" i="2"/>
  <c r="R25" i="2"/>
  <c r="C24" i="2"/>
  <c r="D23" i="2"/>
  <c r="C20" i="2"/>
  <c r="D19" i="2"/>
  <c r="E18" i="2"/>
  <c r="N14" i="2"/>
  <c r="AD22" i="2"/>
  <c r="AH22" i="2"/>
  <c r="AJ22" i="2"/>
  <c r="AG22" i="2"/>
  <c r="T14" i="2"/>
  <c r="X14" i="2"/>
  <c r="AF14" i="2"/>
  <c r="Z14" i="2"/>
  <c r="AG14" i="2"/>
  <c r="AK14" i="2"/>
  <c r="W14" i="2"/>
  <c r="AA14" i="2"/>
  <c r="AD10" i="2"/>
  <c r="AH10" i="2"/>
  <c r="T10" i="2"/>
  <c r="X10" i="2"/>
  <c r="AG10" i="2"/>
  <c r="AK10" i="2"/>
  <c r="AA10" i="2"/>
  <c r="U10" i="2"/>
  <c r="P10" i="2"/>
  <c r="Q10" i="2"/>
  <c r="B18" i="2"/>
  <c r="P22" i="2"/>
  <c r="H22" i="2"/>
  <c r="D22" i="2"/>
  <c r="P18" i="2"/>
  <c r="H18" i="2"/>
  <c r="C14" i="2"/>
  <c r="AE9" i="2"/>
  <c r="AH25" i="2"/>
  <c r="AD25" i="2"/>
  <c r="V25" i="2"/>
  <c r="AD4" i="2"/>
  <c r="AB4" i="2"/>
  <c r="AF4" i="2"/>
  <c r="V4" i="2"/>
  <c r="Z4" i="2"/>
  <c r="F4" i="2"/>
  <c r="AE4" i="2"/>
  <c r="U4" i="2"/>
  <c r="G4" i="2"/>
  <c r="K4" i="2"/>
  <c r="S4" i="2"/>
  <c r="AD21" i="2"/>
  <c r="AH21" i="2"/>
  <c r="AF21" i="2"/>
  <c r="Z21" i="2"/>
  <c r="AD17" i="2"/>
  <c r="AH17" i="2"/>
  <c r="V17" i="2"/>
  <c r="Z17" i="2"/>
  <c r="X17" i="2"/>
  <c r="AB17" i="2"/>
  <c r="U17" i="2"/>
  <c r="Y17" i="2"/>
  <c r="AD13" i="2"/>
  <c r="AH13" i="2"/>
  <c r="AJ13" i="2"/>
  <c r="T13" i="2"/>
  <c r="AG13" i="2"/>
  <c r="AK13" i="2"/>
  <c r="U13" i="2"/>
  <c r="Y13" i="2"/>
  <c r="AC13" i="2"/>
  <c r="AI13" i="2"/>
  <c r="N13" i="2"/>
  <c r="R13" i="2"/>
  <c r="AD9" i="2"/>
  <c r="AH9" i="2"/>
  <c r="V9" i="2"/>
  <c r="X9" i="2"/>
  <c r="AB9" i="2"/>
  <c r="AK9" i="2"/>
  <c r="U9" i="2"/>
  <c r="E9" i="2"/>
  <c r="J9" i="2"/>
  <c r="N9" i="2"/>
  <c r="AD5" i="2"/>
  <c r="AH5" i="2"/>
  <c r="V5" i="2"/>
  <c r="Z5" i="2"/>
  <c r="AF5" i="2"/>
  <c r="AJ5" i="2"/>
  <c r="AI5" i="2"/>
  <c r="W5" i="2"/>
  <c r="E5" i="2"/>
  <c r="I5" i="2"/>
  <c r="M5" i="2"/>
  <c r="N5" i="2"/>
  <c r="R5" i="2"/>
  <c r="B21" i="2"/>
  <c r="B17" i="2"/>
  <c r="M24" i="2"/>
  <c r="O22" i="2"/>
  <c r="K22" i="2"/>
  <c r="C22" i="2"/>
  <c r="P21" i="2"/>
  <c r="L21" i="2"/>
  <c r="H21" i="2"/>
  <c r="Q20" i="2"/>
  <c r="M20" i="2"/>
  <c r="P17" i="2"/>
  <c r="L17" i="2"/>
  <c r="D17" i="2"/>
  <c r="Q16" i="2"/>
  <c r="Q46" i="2" s="1"/>
  <c r="M16" i="2"/>
  <c r="M46" i="2" s="1"/>
  <c r="J14" i="2"/>
  <c r="S13" i="2"/>
  <c r="C13" i="2"/>
  <c r="L12" i="2"/>
  <c r="G9" i="2"/>
  <c r="P8" i="2"/>
  <c r="J6" i="2"/>
  <c r="S5" i="2"/>
  <c r="C5" i="2"/>
  <c r="D4" i="2"/>
  <c r="Y24" i="2"/>
  <c r="AC22" i="2"/>
  <c r="U22" i="2"/>
  <c r="AI25" i="2"/>
  <c r="T18" i="2"/>
  <c r="X18" i="2"/>
  <c r="AB18" i="2"/>
  <c r="AF18" i="2"/>
  <c r="AJ18" i="2"/>
  <c r="V18" i="2"/>
  <c r="Z18" i="2"/>
  <c r="W18" i="2"/>
  <c r="AH6" i="2"/>
  <c r="T6" i="2"/>
  <c r="X6" i="2"/>
  <c r="AB6" i="2"/>
  <c r="AF6" i="2"/>
  <c r="Z6" i="2"/>
  <c r="AK6" i="2"/>
  <c r="AA6" i="2"/>
  <c r="AC6" i="2"/>
  <c r="P6" i="2"/>
  <c r="AE6" i="2"/>
  <c r="Q6" i="2"/>
  <c r="B22" i="2"/>
  <c r="B6" i="2"/>
  <c r="L22" i="2"/>
  <c r="L18" i="2"/>
  <c r="S14" i="2"/>
  <c r="K14" i="2"/>
  <c r="Y25" i="2"/>
  <c r="AD24" i="2"/>
  <c r="AH24" i="2"/>
  <c r="AF24" i="2"/>
  <c r="AJ24" i="2"/>
  <c r="AG24" i="2"/>
  <c r="AK24" i="2"/>
  <c r="W24" i="2"/>
  <c r="T24" i="2"/>
  <c r="AF20" i="2"/>
  <c r="AJ20" i="2"/>
  <c r="AG20" i="2"/>
  <c r="AK20" i="2"/>
  <c r="W20" i="2"/>
  <c r="AE20" i="2"/>
  <c r="X20" i="2"/>
  <c r="AB20" i="2"/>
  <c r="AD16" i="2"/>
  <c r="AD46" i="2" s="1"/>
  <c r="AF16" i="2"/>
  <c r="AF46" i="2" s="1"/>
  <c r="AJ16" i="2"/>
  <c r="AJ46" i="2" s="1"/>
  <c r="Z16" i="2"/>
  <c r="Z46" i="2" s="1"/>
  <c r="AG16" i="2"/>
  <c r="AG46" i="2" s="1"/>
  <c r="W16" i="2"/>
  <c r="W46" i="2" s="1"/>
  <c r="AA16" i="2"/>
  <c r="AA46" i="2" s="1"/>
  <c r="Y16" i="2"/>
  <c r="Y46" i="2" s="1"/>
  <c r="J16" i="2"/>
  <c r="J46" i="2" s="1"/>
  <c r="AE16" i="2"/>
  <c r="AE46" i="2" s="1"/>
  <c r="X12" i="2"/>
  <c r="AB12" i="2"/>
  <c r="AJ12" i="2"/>
  <c r="V12" i="2"/>
  <c r="Z12" i="2"/>
  <c r="AK12" i="2"/>
  <c r="W12" i="2"/>
  <c r="AA12" i="2"/>
  <c r="J12" i="2"/>
  <c r="C12" i="2"/>
  <c r="G12" i="2"/>
  <c r="K12" i="2"/>
  <c r="O12" i="2"/>
  <c r="S12" i="2"/>
  <c r="AD8" i="2"/>
  <c r="T8" i="2"/>
  <c r="X8" i="2"/>
  <c r="AB8" i="2"/>
  <c r="AG8" i="2"/>
  <c r="AK8" i="2"/>
  <c r="W8" i="2"/>
  <c r="AA8" i="2"/>
  <c r="F8" i="2"/>
  <c r="J8" i="2"/>
  <c r="N8" i="2"/>
  <c r="R8" i="2"/>
  <c r="AE8" i="2"/>
  <c r="O8" i="2"/>
  <c r="S8" i="2"/>
  <c r="B20" i="2"/>
  <c r="B16" i="2"/>
  <c r="B46" i="2" s="1"/>
  <c r="B12" i="2"/>
  <c r="B8" i="2"/>
  <c r="P24" i="2"/>
  <c r="L24" i="2"/>
  <c r="H24" i="2"/>
  <c r="S21" i="2"/>
  <c r="O21" i="2"/>
  <c r="K21" i="2"/>
  <c r="G21" i="2"/>
  <c r="C21" i="2"/>
  <c r="P20" i="2"/>
  <c r="L20" i="2"/>
  <c r="H20" i="2"/>
  <c r="R18" i="2"/>
  <c r="O17" i="2"/>
  <c r="K17" i="2"/>
  <c r="G17" i="2"/>
  <c r="C17" i="2"/>
  <c r="P16" i="2"/>
  <c r="P46" i="2" s="1"/>
  <c r="L16" i="2"/>
  <c r="L46" i="2" s="1"/>
  <c r="G16" i="2"/>
  <c r="G46" i="2" s="1"/>
  <c r="G14" i="2"/>
  <c r="H13" i="2"/>
  <c r="K10" i="2"/>
  <c r="C10" i="2"/>
  <c r="L9" i="2"/>
  <c r="D9" i="2"/>
  <c r="M8" i="2"/>
  <c r="E8" i="2"/>
  <c r="P5" i="2"/>
  <c r="H5" i="2"/>
  <c r="Q4" i="2"/>
  <c r="AB21" i="2"/>
  <c r="T21" i="2"/>
  <c r="V20" i="2"/>
  <c r="AA17" i="2"/>
  <c r="Y14" i="2"/>
  <c r="R33" i="2"/>
  <c r="Q14" i="2" l="1"/>
  <c r="X22" i="2"/>
  <c r="J21" i="2"/>
  <c r="S7" i="2"/>
  <c r="X15" i="2"/>
  <c r="AA19" i="2"/>
  <c r="L5" i="2"/>
  <c r="E22" i="2"/>
  <c r="AE11" i="2"/>
  <c r="AA23" i="2"/>
  <c r="Z22" i="2"/>
  <c r="S10" i="2"/>
  <c r="J22" i="2"/>
  <c r="K8" i="2"/>
  <c r="AE12" i="2"/>
  <c r="AB16" i="2"/>
  <c r="AB46" i="2" s="1"/>
  <c r="AH20" i="2"/>
  <c r="L6" i="2"/>
  <c r="AD6" i="2"/>
  <c r="AI4" i="2"/>
  <c r="O9" i="2"/>
  <c r="C18" i="2"/>
  <c r="AC5" i="2"/>
  <c r="AI9" i="2"/>
  <c r="J13" i="2"/>
  <c r="AC21" i="2"/>
  <c r="AA4" i="2"/>
  <c r="AE13" i="2"/>
  <c r="L10" i="2"/>
  <c r="M14" i="2"/>
  <c r="T22" i="2"/>
  <c r="R21" i="2"/>
  <c r="H23" i="2"/>
  <c r="G7" i="2"/>
  <c r="F15" i="2"/>
  <c r="T15" i="2"/>
  <c r="AI19" i="2"/>
  <c r="L25" i="2"/>
  <c r="S24" i="2"/>
  <c r="P11" i="2"/>
  <c r="K23" i="2"/>
  <c r="F20" i="2"/>
  <c r="V24" i="2"/>
  <c r="I12" i="2"/>
  <c r="F18" i="2"/>
  <c r="N22" i="2"/>
  <c r="G8" i="2"/>
  <c r="AJ8" i="2"/>
  <c r="R12" i="2"/>
  <c r="AD12" i="2"/>
  <c r="X16" i="2"/>
  <c r="X46" i="2" s="1"/>
  <c r="AB24" i="2"/>
  <c r="S6" i="2"/>
  <c r="H6" i="2"/>
  <c r="Y18" i="2"/>
  <c r="Y20" i="2"/>
  <c r="F10" i="2"/>
  <c r="K18" i="2"/>
  <c r="B9" i="2"/>
  <c r="U5" i="2"/>
  <c r="AC9" i="2"/>
  <c r="AA13" i="2"/>
  <c r="AI17" i="2"/>
  <c r="U21" i="2"/>
  <c r="W4" i="2"/>
  <c r="AE21" i="2"/>
  <c r="H10" i="2"/>
  <c r="P14" i="2"/>
  <c r="AE22" i="2"/>
  <c r="P23" i="2"/>
  <c r="G24" i="2"/>
  <c r="AI7" i="2"/>
  <c r="AE15" i="2"/>
  <c r="AF15" i="2"/>
  <c r="AC19" i="2"/>
  <c r="T25" i="2"/>
  <c r="U6" i="2"/>
  <c r="O11" i="2"/>
  <c r="C23" i="2"/>
  <c r="I8" i="2"/>
  <c r="S20" i="2"/>
  <c r="P15" i="2"/>
  <c r="I25" i="2"/>
  <c r="S17" i="2"/>
  <c r="Z8" i="2"/>
  <c r="T12" i="2"/>
  <c r="AC25" i="2"/>
  <c r="B5" i="2"/>
  <c r="I4" i="2"/>
  <c r="Q12" i="2"/>
  <c r="N18" i="2"/>
  <c r="R22" i="2"/>
  <c r="AC8" i="2"/>
  <c r="AF8" i="2"/>
  <c r="N12" i="2"/>
  <c r="AC16" i="2"/>
  <c r="AC46" i="2" s="1"/>
  <c r="T16" i="2"/>
  <c r="T46" i="2" s="1"/>
  <c r="X24" i="2"/>
  <c r="O10" i="2"/>
  <c r="D6" i="2"/>
  <c r="AA18" i="2"/>
  <c r="W21" i="2"/>
  <c r="N10" i="2"/>
  <c r="O18" i="2"/>
  <c r="B13" i="2"/>
  <c r="AK5" i="2"/>
  <c r="Y9" i="2"/>
  <c r="M13" i="2"/>
  <c r="AC17" i="2"/>
  <c r="AI21" i="2"/>
  <c r="AG4" i="2"/>
  <c r="AE25" i="2"/>
  <c r="D10" i="2"/>
  <c r="L14" i="2"/>
  <c r="AK22" i="2"/>
  <c r="O24" i="2"/>
  <c r="B7" i="2"/>
  <c r="AC7" i="2"/>
  <c r="H15" i="2"/>
  <c r="Y19" i="2"/>
  <c r="AF25" i="2"/>
  <c r="C25" i="2"/>
  <c r="G11" i="2"/>
  <c r="AE23" i="2"/>
  <c r="G5" i="2"/>
  <c r="AG12" i="2"/>
  <c r="F16" i="2"/>
  <c r="F46" i="2" s="1"/>
  <c r="AH16" i="2"/>
  <c r="AH46" i="2" s="1"/>
  <c r="AD20" i="2"/>
  <c r="U25" i="2"/>
  <c r="B14" i="2"/>
  <c r="W6" i="2"/>
  <c r="AE18" i="2"/>
  <c r="AD18" i="2"/>
  <c r="K5" i="2"/>
  <c r="K13" i="2"/>
  <c r="G18" i="2"/>
  <c r="G22" i="2"/>
  <c r="B25" i="2"/>
  <c r="Y5" i="2"/>
  <c r="R9" i="2"/>
  <c r="AG9" i="2"/>
  <c r="F13" i="2"/>
  <c r="AB13" i="2"/>
  <c r="AG17" i="2"/>
  <c r="Y21" i="2"/>
  <c r="C4" i="2"/>
  <c r="AJ4" i="2"/>
  <c r="AE17" i="2"/>
  <c r="B10" i="2"/>
  <c r="W10" i="2"/>
  <c r="I14" i="2"/>
  <c r="AB14" i="2"/>
  <c r="AF22" i="2"/>
  <c r="Q22" i="2"/>
  <c r="O25" i="2"/>
  <c r="Q7" i="2"/>
  <c r="C7" i="2"/>
  <c r="AH7" i="2"/>
  <c r="S15" i="2"/>
  <c r="AJ15" i="2"/>
  <c r="S19" i="2"/>
  <c r="X19" i="2"/>
  <c r="L13" i="2"/>
  <c r="AI12" i="2"/>
  <c r="AE5" i="2"/>
  <c r="L11" i="2"/>
  <c r="AD11" i="2"/>
  <c r="AG23" i="2"/>
  <c r="E12" i="2"/>
  <c r="AG25" i="2"/>
  <c r="I6" i="2"/>
  <c r="V6" i="2"/>
  <c r="AK18" i="2"/>
  <c r="W9" i="2"/>
  <c r="R6" i="2"/>
  <c r="R14" i="2"/>
  <c r="S18" i="2"/>
  <c r="S22" i="2"/>
  <c r="J5" i="2"/>
  <c r="AG5" i="2"/>
  <c r="F9" i="2"/>
  <c r="AJ9" i="2"/>
  <c r="I13" i="2"/>
  <c r="AF13" i="2"/>
  <c r="T17" i="2"/>
  <c r="AK21" i="2"/>
  <c r="R4" i="2"/>
  <c r="X4" i="2"/>
  <c r="Y6" i="2"/>
  <c r="M10" i="2"/>
  <c r="AJ10" i="2"/>
  <c r="H14" i="2"/>
  <c r="AH14" i="2"/>
  <c r="C9" i="2"/>
  <c r="N25" i="2"/>
  <c r="L15" i="2"/>
  <c r="F7" i="2"/>
  <c r="Y7" i="2"/>
  <c r="N15" i="2"/>
  <c r="G15" i="2"/>
  <c r="AH15" i="2"/>
  <c r="I19" i="2"/>
  <c r="AF19" i="2"/>
  <c r="L8" i="2"/>
  <c r="I11" i="2"/>
  <c r="I22" i="2"/>
  <c r="C11" i="2"/>
  <c r="T23" i="2"/>
  <c r="H4" i="2"/>
  <c r="Y22" i="2"/>
  <c r="AC4" i="2"/>
  <c r="O6" i="2"/>
  <c r="O14" i="2"/>
  <c r="D20" i="2"/>
  <c r="D24" i="2"/>
  <c r="C8" i="2"/>
  <c r="V8" i="2"/>
  <c r="U12" i="2"/>
  <c r="AF12" i="2"/>
  <c r="AK16" i="2"/>
  <c r="T20" i="2"/>
  <c r="AE24" i="2"/>
  <c r="C6" i="2"/>
  <c r="E6" i="2"/>
  <c r="AJ6" i="2"/>
  <c r="AG18" i="2"/>
  <c r="Y12" i="2"/>
  <c r="H8" i="2"/>
  <c r="C16" i="2"/>
  <c r="C46" i="2" s="1"/>
  <c r="E20" i="2"/>
  <c r="E24" i="2"/>
  <c r="F5" i="2"/>
  <c r="AB5" i="2"/>
  <c r="M9" i="2"/>
  <c r="AF9" i="2"/>
  <c r="E13" i="2"/>
  <c r="Z13" i="2"/>
  <c r="AJ17" i="2"/>
  <c r="AG21" i="2"/>
  <c r="N4" i="2"/>
  <c r="T4" i="2"/>
  <c r="K6" i="2"/>
  <c r="I10" i="2"/>
  <c r="AF10" i="2"/>
  <c r="D14" i="2"/>
  <c r="AD14" i="2"/>
  <c r="R10" i="2"/>
  <c r="B15" i="2"/>
  <c r="N17" i="2"/>
  <c r="AE7" i="2"/>
  <c r="U7" i="2"/>
  <c r="I15" i="2"/>
  <c r="C15" i="2"/>
  <c r="AD15" i="2"/>
  <c r="E19" i="2"/>
  <c r="Z19" i="2"/>
  <c r="H12" i="2"/>
  <c r="G13" i="2"/>
  <c r="B23" i="2"/>
  <c r="AA11" i="2"/>
  <c r="R23" i="2"/>
  <c r="X25" i="2"/>
  <c r="AI10" i="2"/>
  <c r="H16" i="2"/>
  <c r="H46" i="2" s="1"/>
  <c r="I20" i="2"/>
  <c r="I24" i="2"/>
  <c r="AA5" i="2"/>
  <c r="T5" i="2"/>
  <c r="I9" i="2"/>
  <c r="Z9" i="2"/>
  <c r="W13" i="2"/>
  <c r="V13" i="2"/>
  <c r="AF17" i="2"/>
  <c r="AJ21" i="2"/>
  <c r="J4" i="2"/>
  <c r="AH4" i="2"/>
  <c r="G10" i="2"/>
  <c r="AE10" i="2"/>
  <c r="AB10" i="2"/>
  <c r="AC14" i="2"/>
  <c r="AB22" i="2"/>
  <c r="P12" i="2"/>
  <c r="F21" i="2"/>
  <c r="M18" i="2"/>
  <c r="P7" i="2"/>
  <c r="AK7" i="2"/>
  <c r="AA15" i="2"/>
  <c r="Y15" i="2"/>
  <c r="O19" i="2"/>
  <c r="AE19" i="2"/>
  <c r="V19" i="2"/>
  <c r="F14" i="2"/>
  <c r="G20" i="2"/>
  <c r="F11" i="2"/>
  <c r="AC11" i="2"/>
  <c r="J23" i="2"/>
  <c r="X21" i="2"/>
  <c r="L19" i="2"/>
  <c r="I17" i="2"/>
  <c r="L23" i="2"/>
  <c r="X23" i="2"/>
  <c r="AF11" i="2"/>
  <c r="S11" i="2"/>
  <c r="K20" i="2"/>
  <c r="I18" i="2"/>
  <c r="Q18" i="2"/>
  <c r="D5" i="2"/>
  <c r="AG19" i="2"/>
  <c r="C19" i="2"/>
  <c r="V15" i="2"/>
  <c r="AC15" i="2"/>
  <c r="M15" i="2"/>
  <c r="AJ7" i="2"/>
  <c r="K7" i="2"/>
  <c r="E7" i="2"/>
  <c r="Q11" i="2"/>
  <c r="H19" i="2"/>
  <c r="F17" i="2"/>
  <c r="W22" i="2"/>
  <c r="AJ14" i="2"/>
  <c r="AE14" i="2"/>
  <c r="V10" i="2"/>
  <c r="Y10" i="2"/>
  <c r="D18" i="2"/>
  <c r="Z25" i="2"/>
  <c r="AK4" i="2"/>
  <c r="O4" i="2"/>
  <c r="V21" i="2"/>
  <c r="AK17" i="2"/>
  <c r="X13" i="2"/>
  <c r="Q13" i="2"/>
  <c r="T9" i="2"/>
  <c r="Q9" i="2"/>
  <c r="X5" i="2"/>
  <c r="Q5" i="2"/>
  <c r="Q24" i="2"/>
  <c r="D21" i="2"/>
  <c r="H17" i="2"/>
  <c r="D12" i="2"/>
  <c r="L4" i="2"/>
  <c r="AH18" i="2"/>
  <c r="U18" i="2"/>
  <c r="AG6" i="2"/>
  <c r="M6" i="2"/>
  <c r="V22" i="2"/>
  <c r="AA24" i="2"/>
  <c r="AA20" i="2"/>
  <c r="V16" i="2"/>
  <c r="V46" i="2" s="1"/>
  <c r="AH12" i="2"/>
  <c r="F12" i="2"/>
  <c r="AH8" i="2"/>
  <c r="Y8" i="2"/>
  <c r="B24" i="2"/>
  <c r="F22" i="2"/>
  <c r="J18" i="2"/>
  <c r="P13" i="2"/>
  <c r="G6" i="2"/>
  <c r="U8" i="2"/>
  <c r="I21" i="2"/>
  <c r="N21" i="2"/>
  <c r="E23" i="2"/>
  <c r="AJ11" i="2"/>
  <c r="D11" i="2"/>
  <c r="O16" i="2"/>
  <c r="O46" i="2" s="1"/>
  <c r="K16" i="2"/>
  <c r="K46" i="2" s="1"/>
  <c r="S16" i="2"/>
  <c r="S46" i="2" s="1"/>
  <c r="D13" i="2"/>
  <c r="AK19" i="2"/>
  <c r="K19" i="2"/>
  <c r="Z15" i="2"/>
  <c r="AI15" i="2"/>
  <c r="R15" i="2"/>
  <c r="T7" i="2"/>
  <c r="O7" i="2"/>
  <c r="I7" i="2"/>
  <c r="D8" i="2"/>
  <c r="J17" i="2"/>
  <c r="E16" i="2"/>
  <c r="E46" i="2" s="1"/>
  <c r="AA22" i="2"/>
  <c r="V14" i="2"/>
  <c r="E14" i="2"/>
  <c r="Z10" i="2"/>
  <c r="E10" i="2"/>
  <c r="AI24" i="2"/>
  <c r="F25" i="2"/>
  <c r="E11" i="2"/>
  <c r="W11" i="2"/>
  <c r="H11" i="2"/>
  <c r="K11" i="2"/>
  <c r="AI11" i="2"/>
  <c r="AK11" i="2"/>
  <c r="T11" i="2"/>
  <c r="V11" i="2"/>
  <c r="AB23" i="2"/>
  <c r="F23" i="2"/>
  <c r="Q23" i="2"/>
  <c r="AC23" i="2"/>
  <c r="AF23" i="2"/>
  <c r="P4" i="2"/>
  <c r="R17" i="2"/>
  <c r="AA21" i="2"/>
  <c r="M21" i="2"/>
  <c r="AC12" i="2"/>
  <c r="M25" i="2"/>
  <c r="P35" i="2"/>
  <c r="R35" i="2" s="1"/>
  <c r="T34" i="2" s="1"/>
  <c r="AH11" i="2"/>
  <c r="G23" i="2"/>
  <c r="N23" i="2"/>
  <c r="S23" i="2"/>
  <c r="M23" i="2"/>
  <c r="V23" i="2"/>
  <c r="AK23" i="2"/>
  <c r="AD23" i="2"/>
  <c r="P9" i="2"/>
  <c r="J10" i="2"/>
  <c r="J25" i="2"/>
  <c r="AI14" i="2"/>
  <c r="N20" i="2"/>
  <c r="Z24" i="2"/>
  <c r="Y4" i="2"/>
  <c r="J20" i="2"/>
  <c r="M7" i="2"/>
  <c r="I23" i="2"/>
  <c r="Z23" i="2"/>
  <c r="U23" i="2"/>
  <c r="AJ23" i="2"/>
  <c r="H9" i="2"/>
  <c r="P25" i="2"/>
  <c r="AB25" i="2"/>
  <c r="P19" i="2"/>
  <c r="O5" i="2"/>
  <c r="AI18" i="2"/>
  <c r="N24" i="2"/>
  <c r="N16" i="2"/>
  <c r="N46" i="2" s="1"/>
  <c r="Z20" i="2"/>
  <c r="AC20" i="2"/>
  <c r="Q21" i="2"/>
  <c r="I16" i="2"/>
  <c r="I46" i="2" s="1"/>
  <c r="E15" i="2"/>
  <c r="N6" i="2"/>
  <c r="U20" i="2"/>
  <c r="B4" i="2"/>
  <c r="F24" i="2"/>
  <c r="M17" i="2"/>
  <c r="E4" i="2"/>
  <c r="F6" i="2"/>
  <c r="W17" i="2"/>
  <c r="J24" i="2"/>
  <c r="Q17" i="2"/>
  <c r="Q8" i="2"/>
  <c r="AI20" i="2"/>
  <c r="AA25" i="2"/>
  <c r="U14" i="2"/>
  <c r="AI6" i="2"/>
  <c r="E25" i="2"/>
  <c r="E21" i="2"/>
  <c r="E17" i="2"/>
  <c r="M4" i="2"/>
  <c r="U16" i="2"/>
  <c r="U46" i="2" s="1"/>
  <c r="AC24" i="2"/>
  <c r="AC10" i="2"/>
  <c r="R24" i="2"/>
  <c r="R20" i="2"/>
  <c r="R16" i="2"/>
  <c r="R46" i="2" s="1"/>
  <c r="AK25" i="2"/>
</calcChain>
</file>

<file path=xl/sharedStrings.xml><?xml version="1.0" encoding="utf-8"?>
<sst xmlns="http://schemas.openxmlformats.org/spreadsheetml/2006/main" count="277" uniqueCount="114">
  <si>
    <t>Aantal wetenschappelijke publicaties</t>
  </si>
  <si>
    <t>2021-2024</t>
  </si>
  <si>
    <t xml:space="preserve">Each cell shows the total number of publications (articles and reviews) per country, period and  nowt sientific fields. </t>
  </si>
  <si>
    <t>Landbouw- en voedingswetenschappen</t>
  </si>
  <si>
    <t>Sterrenkunde</t>
  </si>
  <si>
    <t>Fundamentele levenswetenschappen</t>
  </si>
  <si>
    <t>Funadmentele medische wetenschappen</t>
  </si>
  <si>
    <t>Biologische wetenschappen</t>
  </si>
  <si>
    <t>Biomedische wetenschappen</t>
  </si>
  <si>
    <t>Chemie en chemische technologie</t>
  </si>
  <si>
    <t>Civiele techniek</t>
  </si>
  <si>
    <t>Klinische geneeskunde</t>
  </si>
  <si>
    <t>Computerwetenschappen</t>
  </si>
  <si>
    <t>Kunst, cultuur en muziek</t>
  </si>
  <si>
    <t>Aardwetenschappen en technologie</t>
  </si>
  <si>
    <t>Economische wetenschappen</t>
  </si>
  <si>
    <t>Onderwijswetenschappen</t>
  </si>
  <si>
    <t>Electrotechniek</t>
  </si>
  <si>
    <t>Energiewetenschappen</t>
  </si>
  <si>
    <t>Milieuwetenschappen</t>
  </si>
  <si>
    <t>Algemene en productietechnologie</t>
  </si>
  <si>
    <t>Gezondheidswetenschappen</t>
  </si>
  <si>
    <t>geschiedenis, filosofie en religie</t>
  </si>
  <si>
    <t>Informatie en communicatiewetenschappen</t>
  </si>
  <si>
    <t>Instrumenten en instrumentarium</t>
  </si>
  <si>
    <t>Taal en linguïstiek</t>
  </si>
  <si>
    <t>Rechten en criminologie</t>
  </si>
  <si>
    <t>Literatuurwetenschappen</t>
  </si>
  <si>
    <t>Management en planning</t>
  </si>
  <si>
    <t>Wiskunde</t>
  </si>
  <si>
    <t>Werktuigbouwkunde</t>
  </si>
  <si>
    <t>Multidisciplinaire tijdschriften</t>
  </si>
  <si>
    <t>Fysica en materiaalkunde</t>
  </si>
  <si>
    <t>Politieke wetenschappen</t>
  </si>
  <si>
    <t>Psychologische wetenschappen</t>
  </si>
  <si>
    <t>Sociale en gedragswet. - interdisciplinair</t>
  </si>
  <si>
    <t>Sociologie en antropologie</t>
  </si>
  <si>
    <t>Statistiek</t>
  </si>
  <si>
    <t>Totaal</t>
  </si>
  <si>
    <t>Australië</t>
  </si>
  <si>
    <t>Oostenrijk</t>
  </si>
  <si>
    <t>België</t>
  </si>
  <si>
    <t>Canada</t>
  </si>
  <si>
    <t>China</t>
  </si>
  <si>
    <t>Denemarken</t>
  </si>
  <si>
    <t>Finland</t>
  </si>
  <si>
    <t>Frankrijk</t>
  </si>
  <si>
    <t>Duitsland</t>
  </si>
  <si>
    <t>Ierland</t>
  </si>
  <si>
    <t>Italië</t>
  </si>
  <si>
    <t>Japan</t>
  </si>
  <si>
    <t>Nederland</t>
  </si>
  <si>
    <t>Noorwegen</t>
  </si>
  <si>
    <t>Singapore</t>
  </si>
  <si>
    <t>Zuid-Korea</t>
  </si>
  <si>
    <t>Spanje</t>
  </si>
  <si>
    <t>Zweden</t>
  </si>
  <si>
    <t>Zwitserland</t>
  </si>
  <si>
    <t>Verenigd Koninkrijk</t>
  </si>
  <si>
    <t>Verenigde Staten</t>
  </si>
  <si>
    <t>Gemiddelde Citatie-impactscore (MNCS)</t>
  </si>
  <si>
    <t>Each cell shows the MNCS based on fractional counting. CWTS publication-level classification system has been used.</t>
  </si>
  <si>
    <t>Total</t>
  </si>
  <si>
    <t>Australia</t>
  </si>
  <si>
    <t>Austria</t>
  </si>
  <si>
    <t>Belgium</t>
  </si>
  <si>
    <t>Denmark</t>
  </si>
  <si>
    <t>France</t>
  </si>
  <si>
    <t>Germany</t>
  </si>
  <si>
    <t>Ireland</t>
  </si>
  <si>
    <t>Italy</t>
  </si>
  <si>
    <t>Netherlands</t>
  </si>
  <si>
    <t>Norway</t>
  </si>
  <si>
    <t>South Korea</t>
  </si>
  <si>
    <t>Spain</t>
  </si>
  <si>
    <t>Sweden</t>
  </si>
  <si>
    <t>Switzerland</t>
  </si>
  <si>
    <t>United Kingdom</t>
  </si>
  <si>
    <t>United States</t>
  </si>
  <si>
    <t xml:space="preserve">De OSI voor Nederland is berekend als het aandeel van het aantal publicaties binnen een specifieke discipline voor Nederland op het totaal van de Nederlandse publicaties gedeeld door datzelfde aandeel op het niveau van het totaal van alle landen in de tabel. </t>
  </si>
  <si>
    <t xml:space="preserve">Als voorbeeld: </t>
  </si>
  <si>
    <t>OSI landbouw en voedingswetenschappen</t>
  </si>
  <si>
    <t>NL publicaties landbouw- en voedingswetenschappen / totaal aantal NL publicaties</t>
  </si>
  <si>
    <t xml:space="preserve">/ </t>
  </si>
  <si>
    <t>------------------------------------------------------------------------------------------------------</t>
  </si>
  <si>
    <t>-----------------------------------------------------------------------------------------------------------------</t>
  </si>
  <si>
    <t>-------------------------------------</t>
  </si>
  <si>
    <t>------------</t>
  </si>
  <si>
    <t xml:space="preserve">= </t>
  </si>
  <si>
    <t>Publicaties landbouw- en voedingswetenschappen alle landen / Totaal aantal publicatiea alle landen</t>
  </si>
  <si>
    <t>Bron: CWTS / Web of Science, Clarivate Analytics. Verdere bewerking: Rathenau Insituut</t>
  </si>
  <si>
    <t>*) Gebiedsgenormeerde citatie-impactscores CI (mondiaal gemiddelde = 1,0).</t>
  </si>
  <si>
    <t>ten opzichte van het mondiale gemiddelde aan ontvangen citaties per gebied (mondiaal gemiddelde = 1,0).</t>
  </si>
  <si>
    <t xml:space="preserve">**) OSI Onderzoekspecialisatie-index: percentage Nederlandse onderzoekspublicaties per gebied in de totale Nederlandse publicatie-output </t>
  </si>
  <si>
    <t>gedeeld door het gemiddelde percentage van dezelfde gebied in de publicatie-output van</t>
  </si>
  <si>
    <t xml:space="preserve"> alle referentielanden tezamen ongewogen naar publicatieomvang van de landen (mondiaal gemiddelde = 1,0).</t>
  </si>
  <si>
    <t>OSI</t>
  </si>
  <si>
    <t>Citatie-impact</t>
  </si>
  <si>
    <t>Voor website (2021-2024)</t>
  </si>
  <si>
    <t>Benedengemiddeld (OSI≤0,8)</t>
  </si>
  <si>
    <t>Gemiddeld (0,8&lt;OSI&lt;1,2)</t>
  </si>
  <si>
    <t>Bovengemiddeld (OSI≥1,2)</t>
  </si>
  <si>
    <t>Zeer hoog (CI≥1,5)</t>
  </si>
  <si>
    <t>Hoog (1,3&lt;CI&lt;1,5)</t>
  </si>
  <si>
    <t>Fundamentele Levenswetenschappen</t>
  </si>
  <si>
    <t>Bovengemiddeld (1,1&lt;CI≤1,3)</t>
  </si>
  <si>
    <t>Algemene en productie technologie</t>
  </si>
  <si>
    <t>Geschiedenis, filosofie, en religie*</t>
  </si>
  <si>
    <t>Taal en linguïstiek*</t>
  </si>
  <si>
    <t>Gemiddeld (0,9&lt;CI≤1,1)</t>
  </si>
  <si>
    <t>Fundamentele medische wetenshappen</t>
  </si>
  <si>
    <t>Kunsten, cultuur en muziek*</t>
  </si>
  <si>
    <t>Benedengemiddeld (0,6&lt;CI≤0,9)</t>
  </si>
  <si>
    <t>Literatuurwetenschappen*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</si>
</sst>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color theme="1"/>
      <name val="Arial"/>
      <family val="2"/>
    </font>
    <font>
      <sz val="11"/>
      <color rgb="FF417671"/>
      <name val="Calibri"/>
      <family val="2"/>
      <scheme val="minor"/>
    </font>
    <font>
      <b/>
      <sz val="11"/>
      <color theme="0"/>
      <name val="Calibri"/>
      <family val="2"/>
      <scheme val="minor"/>
    </font>
    <font>
      <b/>
      <sz val="11"/>
      <color rgb="FF417671"/>
      <name val="Calibri"/>
      <family val="2"/>
      <scheme val="minor"/>
    </font>
    <font>
      <sz val="11"/>
      <color theme="1"/>
      <name val="Calibri"/>
      <family val="2"/>
      <scheme val="minor"/>
    </font>
    <font>
      <b/>
      <sz val="11"/>
      <color theme="1"/>
      <name val="Calibri"/>
      <family val="2"/>
      <scheme val="minor"/>
    </font>
    <font>
      <sz val="10"/>
      <color indexed="8"/>
      <name val="Calibri"/>
      <family val="2"/>
    </font>
    <font>
      <b/>
      <sz val="9"/>
      <color theme="1"/>
      <name val="Calibri"/>
      <family val="2"/>
      <scheme val="minor"/>
    </font>
    <font>
      <sz val="9"/>
      <color theme="1"/>
      <name val="Calibri"/>
      <family val="2"/>
      <scheme val="minor"/>
    </font>
    <font>
      <sz val="9"/>
      <color rgb="FFFF0000"/>
      <name val="Calibri"/>
      <family val="2"/>
    </font>
    <font>
      <sz val="9"/>
      <color rgb="FFFF0000"/>
      <name val="Calibri"/>
      <family val="2"/>
      <scheme val="minor"/>
    </font>
    <font>
      <b/>
      <sz val="10"/>
      <color theme="1"/>
      <name val="Arial"/>
      <family val="2"/>
    </font>
  </fonts>
  <fills count="4">
    <fill>
      <patternFill patternType="none"/>
    </fill>
    <fill>
      <patternFill patternType="gray125"/>
    </fill>
    <fill>
      <patternFill patternType="solid">
        <fgColor rgb="FF417671"/>
        <bgColor indexed="64"/>
      </patternFill>
    </fill>
    <fill>
      <patternFill patternType="solid">
        <fgColor rgb="FFFFFF00"/>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
      <left style="thin">
        <color auto="1"/>
      </left>
      <right style="thin">
        <color auto="1"/>
      </right>
      <top/>
      <bottom style="thin">
        <color rgb="FF000000"/>
      </bottom>
      <diagonal/>
    </border>
    <border>
      <left/>
      <right style="thin">
        <color rgb="FF000000"/>
      </right>
      <top/>
      <bottom/>
      <diagonal/>
    </border>
    <border>
      <left style="thin">
        <color rgb="FF000000"/>
      </left>
      <right style="thin">
        <color rgb="FF000000"/>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auto="1"/>
      </right>
      <top/>
      <bottom/>
      <diagonal/>
    </border>
    <border>
      <left style="thin">
        <color rgb="FF000000"/>
      </left>
      <right/>
      <top/>
      <bottom/>
      <diagonal/>
    </border>
    <border>
      <left style="thin">
        <color auto="1"/>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style="thin">
        <color rgb="FF000000"/>
      </top>
      <bottom/>
      <diagonal/>
    </border>
    <border>
      <left style="thin">
        <color rgb="FF000000"/>
      </left>
      <right style="thin">
        <color indexed="64"/>
      </right>
      <top style="thin">
        <color indexed="64"/>
      </top>
      <bottom style="thin">
        <color indexed="64"/>
      </bottom>
      <diagonal/>
    </border>
    <border>
      <left style="thin">
        <color rgb="FF000000"/>
      </left>
      <right style="thin">
        <color auto="1"/>
      </right>
      <top style="thin">
        <color auto="1"/>
      </top>
      <bottom/>
      <diagonal/>
    </border>
    <border>
      <left style="thin">
        <color rgb="FF000000"/>
      </left>
      <right/>
      <top style="thin">
        <color auto="1"/>
      </top>
      <bottom/>
      <diagonal/>
    </border>
    <border>
      <left style="thin">
        <color auto="1"/>
      </left>
      <right style="thin">
        <color auto="1"/>
      </right>
      <top style="thin">
        <color auto="1"/>
      </top>
      <bottom style="thin">
        <color rgb="FF000000"/>
      </bottom>
      <diagonal/>
    </border>
    <border>
      <left style="thin">
        <color rgb="FF000000"/>
      </left>
      <right style="thin">
        <color auto="1"/>
      </right>
      <top/>
      <bottom style="thin">
        <color rgb="FF000000"/>
      </bottom>
      <diagonal/>
    </border>
    <border>
      <left/>
      <right style="thin">
        <color auto="1"/>
      </right>
      <top/>
      <bottom style="thin">
        <color rgb="FF000000"/>
      </bottom>
      <diagonal/>
    </border>
  </borders>
  <cellStyleXfs count="1">
    <xf numFmtId="0" fontId="0" fillId="0" borderId="0"/>
  </cellStyleXfs>
  <cellXfs count="59">
    <xf numFmtId="0" fontId="0" fillId="0" borderId="0" xfId="0"/>
    <xf numFmtId="0" fontId="1" fillId="0" borderId="0" xfId="0" applyFont="1"/>
    <xf numFmtId="2" fontId="0" fillId="0" borderId="0" xfId="0" applyNumberFormat="1" applyAlignment="1">
      <alignment horizontal="center"/>
    </xf>
    <xf numFmtId="2" fontId="2" fillId="2" borderId="0" xfId="0" applyNumberFormat="1" applyFont="1" applyFill="1" applyAlignment="1">
      <alignment horizontal="center"/>
    </xf>
    <xf numFmtId="0" fontId="3" fillId="0" borderId="0" xfId="0" applyFont="1"/>
    <xf numFmtId="0" fontId="1" fillId="0" borderId="0" xfId="0" applyFont="1" applyAlignment="1">
      <alignment horizontal="left" indent="1"/>
    </xf>
    <xf numFmtId="0" fontId="3" fillId="0" borderId="0" xfId="0" applyFont="1" applyAlignment="1">
      <alignment horizontal="left" indent="1"/>
    </xf>
    <xf numFmtId="0" fontId="1" fillId="0" borderId="0" xfId="0" applyFont="1" applyAlignment="1">
      <alignment horizontal="left"/>
    </xf>
    <xf numFmtId="3" fontId="0" fillId="0" borderId="0" xfId="0" applyNumberFormat="1"/>
    <xf numFmtId="0" fontId="4" fillId="0" borderId="0" xfId="0" applyFont="1"/>
    <xf numFmtId="0" fontId="5" fillId="0" borderId="0" xfId="0" applyFont="1"/>
    <xf numFmtId="0" fontId="4" fillId="0" borderId="0" xfId="0" applyFont="1" applyAlignment="1">
      <alignment horizontal="center"/>
    </xf>
    <xf numFmtId="0" fontId="4" fillId="0" borderId="0" xfId="0" quotePrefix="1" applyFont="1" applyAlignment="1">
      <alignment horizontal="center"/>
    </xf>
    <xf numFmtId="2" fontId="4" fillId="0" borderId="0" xfId="0" applyNumberFormat="1" applyFont="1" applyAlignment="1">
      <alignment horizontal="center"/>
    </xf>
    <xf numFmtId="0" fontId="4" fillId="0" borderId="0" xfId="0" quotePrefix="1" applyFont="1"/>
    <xf numFmtId="2" fontId="4" fillId="0" borderId="0" xfId="0" quotePrefix="1" applyNumberFormat="1" applyFont="1" applyAlignment="1">
      <alignment horizontal="center"/>
    </xf>
    <xf numFmtId="2" fontId="4" fillId="0" borderId="0" xfId="0" applyNumberFormat="1" applyFont="1"/>
    <xf numFmtId="0" fontId="6" fillId="0" borderId="0" xfId="0" applyFont="1"/>
    <xf numFmtId="0" fontId="1" fillId="3" borderId="0" xfId="0" applyFont="1" applyFill="1" applyAlignment="1">
      <alignment horizontal="left" indent="1"/>
    </xf>
    <xf numFmtId="3" fontId="4" fillId="0" borderId="0" xfId="0" applyNumberFormat="1" applyFont="1" applyAlignment="1">
      <alignment horizontal="center"/>
    </xf>
    <xf numFmtId="2" fontId="0" fillId="3" borderId="0" xfId="0" applyNumberFormat="1" applyFill="1" applyAlignment="1">
      <alignment horizontal="center"/>
    </xf>
    <xf numFmtId="0" fontId="5" fillId="0" borderId="1" xfId="0" applyFont="1" applyBorder="1"/>
    <xf numFmtId="0" fontId="8" fillId="0" borderId="2" xfId="0" applyFont="1" applyBorder="1"/>
    <xf numFmtId="0" fontId="8" fillId="0" borderId="3" xfId="0" applyFont="1" applyBorder="1"/>
    <xf numFmtId="0" fontId="8" fillId="0" borderId="4" xfId="0" applyFont="1" applyBorder="1"/>
    <xf numFmtId="0" fontId="8" fillId="0" borderId="5" xfId="0" applyFont="1" applyBorder="1"/>
    <xf numFmtId="0" fontId="8" fillId="0" borderId="0" xfId="0" applyFont="1"/>
    <xf numFmtId="0" fontId="9" fillId="0" borderId="0" xfId="0" applyFont="1"/>
    <xf numFmtId="0" fontId="11" fillId="0" borderId="0" xfId="0" applyFont="1"/>
    <xf numFmtId="2" fontId="0" fillId="0" borderId="0" xfId="0" applyNumberFormat="1" applyAlignment="1">
      <alignment horizontal="right"/>
    </xf>
    <xf numFmtId="0" fontId="0" fillId="3" borderId="0" xfId="0" applyFill="1"/>
    <xf numFmtId="2" fontId="0" fillId="0" borderId="0" xfId="0" applyNumberFormat="1"/>
    <xf numFmtId="0" fontId="0" fillId="0" borderId="5" xfId="0" applyBorder="1"/>
    <xf numFmtId="0" fontId="8" fillId="0" borderId="6" xfId="0" applyFont="1" applyBorder="1"/>
    <xf numFmtId="0" fontId="8" fillId="0" borderId="7" xfId="0" applyFont="1" applyBorder="1"/>
    <xf numFmtId="0" fontId="8" fillId="0" borderId="8" xfId="0" applyFont="1" applyBorder="1"/>
    <xf numFmtId="0" fontId="8" fillId="0" borderId="0" xfId="0" applyFont="1" applyBorder="1"/>
    <xf numFmtId="0" fontId="8" fillId="0" borderId="9" xfId="0" applyFont="1" applyBorder="1"/>
    <xf numFmtId="0" fontId="8" fillId="0" borderId="10" xfId="0" applyFont="1" applyBorder="1"/>
    <xf numFmtId="0" fontId="8" fillId="0" borderId="11" xfId="0" applyFont="1" applyBorder="1"/>
    <xf numFmtId="0" fontId="8" fillId="0" borderId="12" xfId="0" applyFont="1" applyBorder="1"/>
    <xf numFmtId="0" fontId="8" fillId="0" borderId="13" xfId="0" applyFont="1" applyBorder="1"/>
    <xf numFmtId="0" fontId="0" fillId="0" borderId="12" xfId="0" applyBorder="1"/>
    <xf numFmtId="0" fontId="0" fillId="0" borderId="0" xfId="0" applyBorder="1"/>
    <xf numFmtId="0" fontId="8" fillId="0" borderId="15" xfId="0" applyFont="1" applyBorder="1"/>
    <xf numFmtId="0" fontId="8" fillId="0" borderId="16" xfId="0" applyFont="1" applyBorder="1"/>
    <xf numFmtId="0" fontId="7" fillId="0" borderId="0" xfId="0" applyFont="1" applyBorder="1"/>
    <xf numFmtId="0" fontId="10" fillId="0" borderId="0" xfId="0" applyFont="1" applyBorder="1"/>
    <xf numFmtId="0" fontId="5" fillId="0" borderId="17" xfId="0" applyFont="1" applyBorder="1"/>
    <xf numFmtId="0" fontId="5" fillId="0" borderId="18" xfId="0" applyFont="1" applyBorder="1"/>
    <xf numFmtId="0" fontId="5" fillId="0" borderId="11" xfId="0" applyFont="1" applyBorder="1"/>
    <xf numFmtId="0" fontId="5" fillId="0" borderId="19" xfId="0" applyFont="1" applyBorder="1"/>
    <xf numFmtId="0" fontId="5" fillId="0" borderId="12" xfId="0" applyFont="1" applyBorder="1"/>
    <xf numFmtId="0" fontId="7" fillId="0" borderId="20" xfId="0" applyFont="1" applyBorder="1"/>
    <xf numFmtId="0" fontId="8" fillId="0" borderId="20" xfId="0" applyFont="1" applyBorder="1"/>
    <xf numFmtId="0" fontId="5" fillId="0" borderId="21" xfId="0" applyFont="1" applyBorder="1"/>
    <xf numFmtId="0" fontId="5" fillId="0" borderId="14" xfId="0" applyFont="1" applyBorder="1"/>
    <xf numFmtId="0" fontId="10" fillId="0" borderId="22" xfId="0" applyFont="1" applyBorder="1"/>
    <xf numFmtId="0" fontId="8" fillId="0" borderId="22"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54"/>
  <sheetViews>
    <sheetView topLeftCell="A22" workbookViewId="0">
      <selection activeCell="B31" sqref="B31:AJ31"/>
    </sheetView>
  </sheetViews>
  <sheetFormatPr defaultRowHeight="12.6"/>
  <cols>
    <col min="1" max="1" width="17.28515625" bestFit="1" customWidth="1"/>
    <col min="2" max="2" width="9.5703125" bestFit="1" customWidth="1"/>
    <col min="37" max="37" width="9.5703125" bestFit="1" customWidth="1"/>
  </cols>
  <sheetData>
    <row r="1" spans="1:37" ht="12.95">
      <c r="A1" s="28" t="s">
        <v>0</v>
      </c>
    </row>
    <row r="2" spans="1:37" ht="14.45">
      <c r="A2" s="3" t="s">
        <v>1</v>
      </c>
      <c r="B2" s="1" t="s">
        <v>2</v>
      </c>
    </row>
    <row r="4" spans="1:37" ht="14.45">
      <c r="A4" s="4"/>
      <c r="B4" s="1" t="s">
        <v>3</v>
      </c>
      <c r="C4" s="7" t="s">
        <v>4</v>
      </c>
      <c r="D4" s="7" t="s">
        <v>5</v>
      </c>
      <c r="E4" s="7" t="s">
        <v>6</v>
      </c>
      <c r="F4" s="7" t="s">
        <v>7</v>
      </c>
      <c r="G4" s="7" t="s">
        <v>8</v>
      </c>
      <c r="H4" s="7" t="s">
        <v>9</v>
      </c>
      <c r="I4" s="7" t="s">
        <v>10</v>
      </c>
      <c r="J4" s="7" t="s">
        <v>11</v>
      </c>
      <c r="K4" s="7" t="s">
        <v>12</v>
      </c>
      <c r="L4" s="7" t="s">
        <v>13</v>
      </c>
      <c r="M4" s="7" t="s">
        <v>14</v>
      </c>
      <c r="N4" s="7" t="s">
        <v>15</v>
      </c>
      <c r="O4" s="7" t="s">
        <v>16</v>
      </c>
      <c r="P4" s="7" t="s">
        <v>17</v>
      </c>
      <c r="Q4" s="7" t="s">
        <v>18</v>
      </c>
      <c r="R4" s="7" t="s">
        <v>19</v>
      </c>
      <c r="S4" s="7" t="s">
        <v>20</v>
      </c>
      <c r="T4" s="7" t="s">
        <v>21</v>
      </c>
      <c r="U4" s="7" t="s">
        <v>22</v>
      </c>
      <c r="V4" s="7" t="s">
        <v>23</v>
      </c>
      <c r="W4" s="7" t="s">
        <v>24</v>
      </c>
      <c r="X4" s="7" t="s">
        <v>25</v>
      </c>
      <c r="Y4" s="7" t="s">
        <v>26</v>
      </c>
      <c r="Z4" s="7" t="s">
        <v>27</v>
      </c>
      <c r="AA4" s="7" t="s">
        <v>28</v>
      </c>
      <c r="AB4" s="7" t="s">
        <v>29</v>
      </c>
      <c r="AC4" s="7" t="s">
        <v>30</v>
      </c>
      <c r="AD4" s="7" t="s">
        <v>31</v>
      </c>
      <c r="AE4" s="7" t="s">
        <v>32</v>
      </c>
      <c r="AF4" s="7" t="s">
        <v>33</v>
      </c>
      <c r="AG4" s="7" t="s">
        <v>34</v>
      </c>
      <c r="AH4" s="7" t="s">
        <v>35</v>
      </c>
      <c r="AI4" s="7" t="s">
        <v>36</v>
      </c>
      <c r="AJ4" s="7" t="s">
        <v>37</v>
      </c>
      <c r="AK4" s="7" t="s">
        <v>38</v>
      </c>
    </row>
    <row r="5" spans="1:37" ht="14.45">
      <c r="A5" s="5" t="s">
        <v>39</v>
      </c>
      <c r="B5" s="2">
        <v>10640.5</v>
      </c>
      <c r="C5" s="2">
        <v>5508</v>
      </c>
      <c r="D5" s="2">
        <v>15063.7499999999</v>
      </c>
      <c r="E5" s="2">
        <v>3375.3499999999899</v>
      </c>
      <c r="F5" s="2">
        <v>14625.5333333332</v>
      </c>
      <c r="G5" s="2">
        <v>19023.383333333299</v>
      </c>
      <c r="H5" s="2">
        <v>18014.3499999999</v>
      </c>
      <c r="I5" s="2">
        <v>5021.4166666666697</v>
      </c>
      <c r="J5" s="2">
        <v>71099.083333333096</v>
      </c>
      <c r="K5" s="2">
        <v>10308.049999999999</v>
      </c>
      <c r="L5" s="2">
        <v>1247.06666666667</v>
      </c>
      <c r="M5" s="2">
        <v>12737.333333333299</v>
      </c>
      <c r="N5" s="2">
        <v>8597.00000000002</v>
      </c>
      <c r="O5" s="2">
        <v>5579.1666666666697</v>
      </c>
      <c r="P5" s="2">
        <v>10146.6</v>
      </c>
      <c r="Q5" s="2">
        <v>5143.75</v>
      </c>
      <c r="R5" s="2">
        <v>27014.1166666668</v>
      </c>
      <c r="S5" s="2">
        <v>2425.0833333333298</v>
      </c>
      <c r="T5" s="2">
        <v>18704.833333333299</v>
      </c>
      <c r="U5" s="2">
        <v>3183.4</v>
      </c>
      <c r="V5" s="2">
        <v>1626.9166666666699</v>
      </c>
      <c r="W5" s="2">
        <v>1170.5833333333301</v>
      </c>
      <c r="X5" s="2">
        <v>979.83333333333201</v>
      </c>
      <c r="Y5" s="2">
        <v>1818.1666666666699</v>
      </c>
      <c r="Z5" s="2">
        <v>521.33333333333303</v>
      </c>
      <c r="AA5" s="2">
        <v>3668.99999999999</v>
      </c>
      <c r="AB5" s="2">
        <v>3521.3333333333298</v>
      </c>
      <c r="AC5" s="2">
        <v>4006.9166666666601</v>
      </c>
      <c r="AD5" s="2">
        <v>12511</v>
      </c>
      <c r="AE5" s="2">
        <v>18927.066666666698</v>
      </c>
      <c r="AF5" s="2">
        <v>1751.5</v>
      </c>
      <c r="AG5" s="2">
        <v>8739.8333333333503</v>
      </c>
      <c r="AH5" s="2">
        <v>2416</v>
      </c>
      <c r="AI5" s="2">
        <v>4025.99999999999</v>
      </c>
      <c r="AJ5" s="2">
        <v>1880.75</v>
      </c>
      <c r="AK5" s="8">
        <f>SUM(B5:AJ5)</f>
        <v>335023.99999999953</v>
      </c>
    </row>
    <row r="6" spans="1:37" ht="14.45">
      <c r="A6" s="5" t="s">
        <v>40</v>
      </c>
      <c r="B6" s="2">
        <v>1941.0833333333401</v>
      </c>
      <c r="C6" s="2">
        <v>1763.3333333333301</v>
      </c>
      <c r="D6" s="2">
        <v>5852.5</v>
      </c>
      <c r="E6" s="2">
        <v>937.26666666666597</v>
      </c>
      <c r="F6" s="2">
        <v>3612.13333333333</v>
      </c>
      <c r="G6" s="2">
        <v>6392.7166666666699</v>
      </c>
      <c r="H6" s="2">
        <v>5702.6333333333396</v>
      </c>
      <c r="I6" s="2">
        <v>553.08333333333303</v>
      </c>
      <c r="J6" s="2">
        <v>19573.183333333302</v>
      </c>
      <c r="K6" s="2">
        <v>2139.7833333333301</v>
      </c>
      <c r="L6" s="2">
        <v>373.1</v>
      </c>
      <c r="M6" s="2">
        <v>3356.1</v>
      </c>
      <c r="N6" s="2">
        <v>1589.9166666666699</v>
      </c>
      <c r="O6" s="2">
        <v>506.33333333333297</v>
      </c>
      <c r="P6" s="2">
        <v>1502.4166666666699</v>
      </c>
      <c r="Q6" s="2">
        <v>1117.9166666666699</v>
      </c>
      <c r="R6" s="2">
        <v>5703.2833333333401</v>
      </c>
      <c r="S6" s="2">
        <v>479.66666666666703</v>
      </c>
      <c r="T6" s="2">
        <v>1531.5</v>
      </c>
      <c r="U6" s="2">
        <v>1049.8499999999999</v>
      </c>
      <c r="V6" s="2">
        <v>386.16666666666703</v>
      </c>
      <c r="W6" s="2">
        <v>491.333333333334</v>
      </c>
      <c r="X6" s="2">
        <v>324.91666666666703</v>
      </c>
      <c r="Y6" s="2">
        <v>161.75</v>
      </c>
      <c r="Z6" s="2">
        <v>140.5</v>
      </c>
      <c r="AA6" s="2">
        <v>678.91666666666697</v>
      </c>
      <c r="AB6" s="2">
        <v>3075.4166666666702</v>
      </c>
      <c r="AC6" s="2">
        <v>995.66666666666595</v>
      </c>
      <c r="AD6" s="2">
        <v>4415.5</v>
      </c>
      <c r="AE6" s="2">
        <v>8046.4333333333498</v>
      </c>
      <c r="AF6" s="2">
        <v>615.66666666666697</v>
      </c>
      <c r="AG6" s="2">
        <v>1661.5833333333301</v>
      </c>
      <c r="AH6" s="2">
        <v>413.58333333333297</v>
      </c>
      <c r="AI6" s="2">
        <v>562.75</v>
      </c>
      <c r="AJ6" s="2">
        <v>675.01666666666699</v>
      </c>
      <c r="AK6" s="8">
        <f t="shared" ref="AK6:AK25" si="0">SUM(B6:AJ6)</f>
        <v>88323.000000000015</v>
      </c>
    </row>
    <row r="7" spans="1:37" ht="14.45">
      <c r="A7" s="5" t="s">
        <v>41</v>
      </c>
      <c r="B7" s="2">
        <v>3340.75</v>
      </c>
      <c r="C7" s="2">
        <v>2733.3333333333298</v>
      </c>
      <c r="D7" s="2">
        <v>7108.0833333333503</v>
      </c>
      <c r="E7" s="2">
        <v>1337.2</v>
      </c>
      <c r="F7" s="2">
        <v>4820.8833333333296</v>
      </c>
      <c r="G7" s="2">
        <v>9241.7000000000098</v>
      </c>
      <c r="H7" s="2">
        <v>7412.48333333336</v>
      </c>
      <c r="I7" s="2">
        <v>945.83333333333303</v>
      </c>
      <c r="J7" s="2">
        <v>27973.9666666667</v>
      </c>
      <c r="K7" s="2">
        <v>1916.9833333333399</v>
      </c>
      <c r="L7" s="2">
        <v>531.65</v>
      </c>
      <c r="M7" s="2">
        <v>3054.4666666666599</v>
      </c>
      <c r="N7" s="2">
        <v>1939.8333333333301</v>
      </c>
      <c r="O7" s="2">
        <v>917.91666666666697</v>
      </c>
      <c r="P7" s="2">
        <v>2458.5666666666698</v>
      </c>
      <c r="Q7" s="2">
        <v>1457.5</v>
      </c>
      <c r="R7" s="2">
        <v>7285.50000000001</v>
      </c>
      <c r="S7" s="2">
        <v>648.58333333333303</v>
      </c>
      <c r="T7" s="2">
        <v>2985.6666666666702</v>
      </c>
      <c r="U7" s="2">
        <v>1543.65</v>
      </c>
      <c r="V7" s="2">
        <v>527.33333333333303</v>
      </c>
      <c r="W7" s="2">
        <v>624.16666666666697</v>
      </c>
      <c r="X7" s="2">
        <v>555</v>
      </c>
      <c r="Y7" s="2">
        <v>514.75</v>
      </c>
      <c r="Z7" s="2">
        <v>260.83333333333297</v>
      </c>
      <c r="AA7" s="2">
        <v>901.66666666666595</v>
      </c>
      <c r="AB7" s="2">
        <v>1951.1666666666699</v>
      </c>
      <c r="AC7" s="2">
        <v>1406.9166666666699</v>
      </c>
      <c r="AD7" s="2">
        <v>4373.1666666666697</v>
      </c>
      <c r="AE7" s="2">
        <v>8024.4833333333499</v>
      </c>
      <c r="AF7" s="2">
        <v>971.41666666666697</v>
      </c>
      <c r="AG7" s="2">
        <v>2822.3333333333298</v>
      </c>
      <c r="AH7" s="2">
        <v>614.33333333333303</v>
      </c>
      <c r="AI7" s="2">
        <v>750.75</v>
      </c>
      <c r="AJ7" s="2">
        <v>856.13333333333298</v>
      </c>
      <c r="AK7" s="8">
        <f t="shared" si="0"/>
        <v>114809.0000000001</v>
      </c>
    </row>
    <row r="8" spans="1:37" ht="14.45">
      <c r="A8" s="5" t="s">
        <v>42</v>
      </c>
      <c r="B8" s="2">
        <v>8812.1666666666806</v>
      </c>
      <c r="C8" s="2">
        <v>5734.6666666666697</v>
      </c>
      <c r="D8" s="2">
        <v>18355.416666666599</v>
      </c>
      <c r="E8" s="2">
        <v>3541.4333333333202</v>
      </c>
      <c r="F8" s="2">
        <v>13426.2499999999</v>
      </c>
      <c r="G8" s="2">
        <v>23790.500000000098</v>
      </c>
      <c r="H8" s="2">
        <v>18785.716666666602</v>
      </c>
      <c r="I8" s="2">
        <v>4351</v>
      </c>
      <c r="J8" s="2">
        <v>78245.766666666706</v>
      </c>
      <c r="K8" s="2">
        <v>9326.3166666666802</v>
      </c>
      <c r="L8" s="2">
        <v>1451.2333333333299</v>
      </c>
      <c r="M8" s="2">
        <v>13318.65</v>
      </c>
      <c r="N8" s="2">
        <v>5858.9166666666697</v>
      </c>
      <c r="O8" s="2">
        <v>3263.3333333333298</v>
      </c>
      <c r="P8" s="2">
        <v>12187.75</v>
      </c>
      <c r="Q8" s="2">
        <v>5318.3333333333403</v>
      </c>
      <c r="R8" s="2">
        <v>24153.0666666668</v>
      </c>
      <c r="S8" s="2">
        <v>2417.75</v>
      </c>
      <c r="T8" s="2">
        <v>14593.083333333299</v>
      </c>
      <c r="U8" s="2">
        <v>3532.9833333333299</v>
      </c>
      <c r="V8" s="2">
        <v>1018.66666666667</v>
      </c>
      <c r="W8" s="2">
        <v>1572.1666666666699</v>
      </c>
      <c r="X8" s="2">
        <v>1044.6666666666699</v>
      </c>
      <c r="Y8" s="2">
        <v>1332.8333333333301</v>
      </c>
      <c r="Z8" s="2">
        <v>909.16666666666697</v>
      </c>
      <c r="AA8" s="2">
        <v>2616.6666666666702</v>
      </c>
      <c r="AB8" s="2">
        <v>6646.0833333333403</v>
      </c>
      <c r="AC8" s="2">
        <v>4846.4166666666697</v>
      </c>
      <c r="AD8" s="2">
        <v>14109.666666666701</v>
      </c>
      <c r="AE8" s="2">
        <v>20002.483333333301</v>
      </c>
      <c r="AF8" s="2">
        <v>1927.0833333333301</v>
      </c>
      <c r="AG8" s="2">
        <v>10622.666666666701</v>
      </c>
      <c r="AH8" s="2">
        <v>2261.25</v>
      </c>
      <c r="AI8" s="2">
        <v>3350.0833333333298</v>
      </c>
      <c r="AJ8" s="2">
        <v>3060.7666666666601</v>
      </c>
      <c r="AK8" s="8">
        <f t="shared" si="0"/>
        <v>345785.00000000006</v>
      </c>
    </row>
    <row r="9" spans="1:37" ht="14.45">
      <c r="A9" s="5" t="s">
        <v>43</v>
      </c>
      <c r="B9" s="2">
        <v>93809.833333334798</v>
      </c>
      <c r="C9" s="2">
        <v>15383.5</v>
      </c>
      <c r="D9" s="2">
        <v>175076.749999997</v>
      </c>
      <c r="E9" s="2">
        <v>39763.116666666501</v>
      </c>
      <c r="F9" s="2">
        <v>91746.350000002305</v>
      </c>
      <c r="G9" s="2">
        <v>183708.699999996</v>
      </c>
      <c r="H9" s="2">
        <v>406578.65000003902</v>
      </c>
      <c r="I9" s="2">
        <v>54073.083333332601</v>
      </c>
      <c r="J9" s="2">
        <v>300231.43333333201</v>
      </c>
      <c r="K9" s="2">
        <v>117321.76666667299</v>
      </c>
      <c r="L9" s="2">
        <v>2741.2166666666599</v>
      </c>
      <c r="M9" s="2">
        <v>111114.233333337</v>
      </c>
      <c r="N9" s="2">
        <v>28224.833333333499</v>
      </c>
      <c r="O9" s="2">
        <v>8219.8333333333394</v>
      </c>
      <c r="P9" s="2">
        <v>159383.933333333</v>
      </c>
      <c r="Q9" s="2">
        <v>83457.100000001199</v>
      </c>
      <c r="R9" s="2">
        <v>224043.08333332499</v>
      </c>
      <c r="S9" s="2">
        <v>38872.933333333502</v>
      </c>
      <c r="T9" s="2">
        <v>24216.416666666701</v>
      </c>
      <c r="U9" s="2">
        <v>4145.9666666666599</v>
      </c>
      <c r="V9" s="2">
        <v>4001.0833333333298</v>
      </c>
      <c r="W9" s="2">
        <v>28322.916666667999</v>
      </c>
      <c r="X9" s="2">
        <v>3084.0833333333298</v>
      </c>
      <c r="Y9" s="2">
        <v>1506.5833333333301</v>
      </c>
      <c r="Z9" s="2">
        <v>1039.3333333333301</v>
      </c>
      <c r="AA9" s="2">
        <v>10430.166666666601</v>
      </c>
      <c r="AB9" s="2">
        <v>68832.6666666659</v>
      </c>
      <c r="AC9" s="2">
        <v>88963.183333334106</v>
      </c>
      <c r="AD9" s="2">
        <v>79583.833333333299</v>
      </c>
      <c r="AE9" s="2">
        <v>415402.650000041</v>
      </c>
      <c r="AF9" s="2">
        <v>2078.25</v>
      </c>
      <c r="AG9" s="2">
        <v>22382.083333333401</v>
      </c>
      <c r="AH9" s="2">
        <v>5073.75</v>
      </c>
      <c r="AI9" s="2">
        <v>4984.25</v>
      </c>
      <c r="AJ9" s="2">
        <v>15568.4333333331</v>
      </c>
      <c r="AK9" s="8">
        <f t="shared" si="0"/>
        <v>2913366.0000000787</v>
      </c>
    </row>
    <row r="10" spans="1:37" ht="14.45">
      <c r="A10" s="5" t="s">
        <v>44</v>
      </c>
      <c r="B10" s="2">
        <v>3544</v>
      </c>
      <c r="C10" s="2">
        <v>2479</v>
      </c>
      <c r="D10" s="2">
        <v>6829.8333333333503</v>
      </c>
      <c r="E10" s="2">
        <v>777.7</v>
      </c>
      <c r="F10" s="2">
        <v>3774.5666666666598</v>
      </c>
      <c r="G10" s="2">
        <v>7405.9500000000098</v>
      </c>
      <c r="H10" s="2">
        <v>4827.8500000000004</v>
      </c>
      <c r="I10" s="2">
        <v>662.58333333333303</v>
      </c>
      <c r="J10" s="2">
        <v>26741.233333333399</v>
      </c>
      <c r="K10" s="2">
        <v>1676.3</v>
      </c>
      <c r="L10" s="2">
        <v>253.183333333333</v>
      </c>
      <c r="M10" s="2">
        <v>2916.9</v>
      </c>
      <c r="N10" s="2">
        <v>1882.25</v>
      </c>
      <c r="O10" s="2">
        <v>576.16666666666697</v>
      </c>
      <c r="P10" s="2">
        <v>2978.13333333333</v>
      </c>
      <c r="Q10" s="2">
        <v>1871.9166666666699</v>
      </c>
      <c r="R10" s="2">
        <v>7066.6666666666797</v>
      </c>
      <c r="S10" s="2">
        <v>582.75</v>
      </c>
      <c r="T10" s="2">
        <v>3132.6666666666702</v>
      </c>
      <c r="U10" s="2">
        <v>970.93333333333305</v>
      </c>
      <c r="V10" s="2">
        <v>408.41666666666703</v>
      </c>
      <c r="W10" s="2">
        <v>391.5</v>
      </c>
      <c r="X10" s="2">
        <v>167.416666666667</v>
      </c>
      <c r="Y10" s="2">
        <v>258.58333333333297</v>
      </c>
      <c r="Z10" s="2">
        <v>103.666666666667</v>
      </c>
      <c r="AA10" s="2">
        <v>1112.6666666666699</v>
      </c>
      <c r="AB10" s="2">
        <v>903.41666666666595</v>
      </c>
      <c r="AC10" s="2">
        <v>966.91666666666595</v>
      </c>
      <c r="AD10" s="2">
        <v>4769.1666666666697</v>
      </c>
      <c r="AE10" s="2">
        <v>5319.5166666666701</v>
      </c>
      <c r="AF10" s="2">
        <v>980.58333333333303</v>
      </c>
      <c r="AG10" s="2">
        <v>1440.9166666666699</v>
      </c>
      <c r="AH10" s="2">
        <v>585.41666666666697</v>
      </c>
      <c r="AI10" s="2">
        <v>820.66666666666595</v>
      </c>
      <c r="AJ10" s="2">
        <v>608.56666666666695</v>
      </c>
      <c r="AK10" s="8">
        <f t="shared" si="0"/>
        <v>99788.00000000016</v>
      </c>
    </row>
    <row r="11" spans="1:37" ht="14.45">
      <c r="A11" s="5" t="s">
        <v>45</v>
      </c>
      <c r="B11" s="2">
        <v>1695.75</v>
      </c>
      <c r="C11" s="2">
        <v>1675.1666666666699</v>
      </c>
      <c r="D11" s="2">
        <v>3656.1666666666601</v>
      </c>
      <c r="E11" s="2">
        <v>665.06666666666695</v>
      </c>
      <c r="F11" s="2">
        <v>2370.15</v>
      </c>
      <c r="G11" s="2">
        <v>3586.7166666666599</v>
      </c>
      <c r="H11" s="2">
        <v>4261.1999999999898</v>
      </c>
      <c r="I11" s="2">
        <v>533.33333333333303</v>
      </c>
      <c r="J11" s="2">
        <v>12634.333333333299</v>
      </c>
      <c r="K11" s="2">
        <v>2060.63333333334</v>
      </c>
      <c r="L11" s="2">
        <v>289.96666666666698</v>
      </c>
      <c r="M11" s="2">
        <v>2433.11666666667</v>
      </c>
      <c r="N11" s="2">
        <v>1586.5</v>
      </c>
      <c r="O11" s="2">
        <v>1249.25</v>
      </c>
      <c r="P11" s="2">
        <v>2486.9833333333299</v>
      </c>
      <c r="Q11" s="2">
        <v>1281.9166666666699</v>
      </c>
      <c r="R11" s="2">
        <v>6607.0666666666702</v>
      </c>
      <c r="S11" s="2">
        <v>460.083333333334</v>
      </c>
      <c r="T11" s="2">
        <v>2277.5</v>
      </c>
      <c r="U11" s="2">
        <v>746.21666666666704</v>
      </c>
      <c r="V11" s="2">
        <v>481.08333333333297</v>
      </c>
      <c r="W11" s="2">
        <v>329.58333333333297</v>
      </c>
      <c r="X11" s="2">
        <v>372.41666666666703</v>
      </c>
      <c r="Y11" s="2">
        <v>210.833333333333</v>
      </c>
      <c r="Z11" s="2">
        <v>79.6666666666667</v>
      </c>
      <c r="AA11" s="2">
        <v>1063.5</v>
      </c>
      <c r="AB11" s="2">
        <v>1213.75</v>
      </c>
      <c r="AC11" s="2">
        <v>644.5</v>
      </c>
      <c r="AD11" s="2">
        <v>2831.6666666666702</v>
      </c>
      <c r="AE11" s="2">
        <v>5390.3</v>
      </c>
      <c r="AF11" s="2">
        <v>420.16666666666703</v>
      </c>
      <c r="AG11" s="2">
        <v>1419.8333333333301</v>
      </c>
      <c r="AH11" s="2">
        <v>517.66666666666697</v>
      </c>
      <c r="AI11" s="2">
        <v>754</v>
      </c>
      <c r="AJ11" s="2">
        <v>362.91666666666703</v>
      </c>
      <c r="AK11" s="8">
        <f t="shared" si="0"/>
        <v>68648.999999999985</v>
      </c>
    </row>
    <row r="12" spans="1:37" ht="14.45">
      <c r="A12" s="5" t="s">
        <v>46</v>
      </c>
      <c r="B12" s="2">
        <v>7343.6666666666797</v>
      </c>
      <c r="C12" s="2">
        <v>10362.833333333299</v>
      </c>
      <c r="D12" s="2">
        <v>21211.166666666701</v>
      </c>
      <c r="E12" s="2">
        <v>3079.8166666666598</v>
      </c>
      <c r="F12" s="2">
        <v>13311.233333333301</v>
      </c>
      <c r="G12" s="2">
        <v>22532.916666666701</v>
      </c>
      <c r="H12" s="2">
        <v>27058.266666666801</v>
      </c>
      <c r="I12" s="2">
        <v>1895.4166666666699</v>
      </c>
      <c r="J12" s="2">
        <v>65745.383333332793</v>
      </c>
      <c r="K12" s="2">
        <v>7772.0333333333601</v>
      </c>
      <c r="L12" s="2">
        <v>1087.43333333333</v>
      </c>
      <c r="M12" s="2">
        <v>15988.0333333333</v>
      </c>
      <c r="N12" s="2">
        <v>7449.1666666666797</v>
      </c>
      <c r="O12" s="2">
        <v>801.66666666666697</v>
      </c>
      <c r="P12" s="2">
        <v>8308.6833333333707</v>
      </c>
      <c r="Q12" s="2">
        <v>4698.4833333333299</v>
      </c>
      <c r="R12" s="2">
        <v>18099.933333333302</v>
      </c>
      <c r="S12" s="2">
        <v>2346.2333333333399</v>
      </c>
      <c r="T12" s="2">
        <v>4377.4166666666597</v>
      </c>
      <c r="U12" s="2">
        <v>3972.85</v>
      </c>
      <c r="V12" s="2">
        <v>456.41666666666703</v>
      </c>
      <c r="W12" s="2">
        <v>1784.9166666666699</v>
      </c>
      <c r="X12" s="2">
        <v>945.16666666666697</v>
      </c>
      <c r="Y12" s="2">
        <v>447.75</v>
      </c>
      <c r="Z12" s="2">
        <v>1313</v>
      </c>
      <c r="AA12" s="2">
        <v>2760.0833333333298</v>
      </c>
      <c r="AB12" s="2">
        <v>11997.833333333299</v>
      </c>
      <c r="AC12" s="2">
        <v>6531.3166666666802</v>
      </c>
      <c r="AD12" s="2">
        <v>13838.5</v>
      </c>
      <c r="AE12" s="2">
        <v>36105.750000000102</v>
      </c>
      <c r="AF12" s="2">
        <v>854.58333333333303</v>
      </c>
      <c r="AG12" s="2">
        <v>4207.1666666666597</v>
      </c>
      <c r="AH12" s="2">
        <v>702.91666666666697</v>
      </c>
      <c r="AI12" s="2">
        <v>1413.1666666666699</v>
      </c>
      <c r="AJ12" s="2">
        <v>4042.7999999999902</v>
      </c>
      <c r="AK12" s="8">
        <f t="shared" si="0"/>
        <v>334843.99999999971</v>
      </c>
    </row>
    <row r="13" spans="1:37" ht="14.45">
      <c r="A13" s="5" t="s">
        <v>47</v>
      </c>
      <c r="B13" s="2">
        <v>10451.916666666701</v>
      </c>
      <c r="C13" s="2">
        <v>15306</v>
      </c>
      <c r="D13" s="2">
        <v>35923.750000000102</v>
      </c>
      <c r="E13" s="2">
        <v>5934.6333333333496</v>
      </c>
      <c r="F13" s="2">
        <v>19970.2833333333</v>
      </c>
      <c r="G13" s="2">
        <v>38884.083333333299</v>
      </c>
      <c r="H13" s="2">
        <v>45132.116666666298</v>
      </c>
      <c r="I13" s="2">
        <v>3216</v>
      </c>
      <c r="J13" s="2">
        <v>103423.750000001</v>
      </c>
      <c r="K13" s="2">
        <v>9832.3333333333394</v>
      </c>
      <c r="L13" s="2">
        <v>1753</v>
      </c>
      <c r="M13" s="2">
        <v>20756.633333333299</v>
      </c>
      <c r="N13" s="2">
        <v>9918.6666666666697</v>
      </c>
      <c r="O13" s="2">
        <v>3837.5</v>
      </c>
      <c r="P13" s="2">
        <v>9938.2999999999993</v>
      </c>
      <c r="Q13" s="2">
        <v>7752.25000000006</v>
      </c>
      <c r="R13" s="2">
        <v>29107.450000000201</v>
      </c>
      <c r="S13" s="2">
        <v>3274.49999999999</v>
      </c>
      <c r="T13" s="2">
        <v>7958.50000000002</v>
      </c>
      <c r="U13" s="2">
        <v>6034.8333333333403</v>
      </c>
      <c r="V13" s="2">
        <v>1624.75</v>
      </c>
      <c r="W13" s="2">
        <v>3170.0833333333198</v>
      </c>
      <c r="X13" s="2">
        <v>1888.5</v>
      </c>
      <c r="Y13" s="2">
        <v>1323.6666666666699</v>
      </c>
      <c r="Z13" s="2">
        <v>1383.1666666666699</v>
      </c>
      <c r="AA13" s="2">
        <v>3651.4166666666601</v>
      </c>
      <c r="AB13" s="2">
        <v>12741.666666666601</v>
      </c>
      <c r="AC13" s="2">
        <v>7934.6666666666897</v>
      </c>
      <c r="AD13" s="2">
        <v>26232.5</v>
      </c>
      <c r="AE13" s="2">
        <v>57241.583333332703</v>
      </c>
      <c r="AF13" s="2">
        <v>3280.8333333333298</v>
      </c>
      <c r="AG13" s="2">
        <v>12709.833333333299</v>
      </c>
      <c r="AH13" s="2">
        <v>2048.1666666666702</v>
      </c>
      <c r="AI13" s="2">
        <v>2972.9166666666601</v>
      </c>
      <c r="AJ13" s="2">
        <v>3767.74999999999</v>
      </c>
      <c r="AK13" s="8">
        <f t="shared" si="0"/>
        <v>530378.00000000023</v>
      </c>
    </row>
    <row r="14" spans="1:37" ht="14.45">
      <c r="A14" s="5" t="s">
        <v>48</v>
      </c>
      <c r="B14" s="2">
        <v>2598.5833333333298</v>
      </c>
      <c r="C14" s="2">
        <v>1032.8333333333301</v>
      </c>
      <c r="D14" s="2">
        <v>2809.25</v>
      </c>
      <c r="E14" s="2">
        <v>678.51666666666699</v>
      </c>
      <c r="F14" s="2">
        <v>1406.0166666666701</v>
      </c>
      <c r="G14" s="2">
        <v>3274.3</v>
      </c>
      <c r="H14" s="2">
        <v>2858.4666666666699</v>
      </c>
      <c r="I14" s="2">
        <v>287.83333333333297</v>
      </c>
      <c r="J14" s="2">
        <v>12294.0666666667</v>
      </c>
      <c r="K14" s="2">
        <v>1299.4833333333299</v>
      </c>
      <c r="L14" s="2">
        <v>348.1</v>
      </c>
      <c r="M14" s="2">
        <v>1249.88333333333</v>
      </c>
      <c r="N14" s="2">
        <v>1185.3333333333301</v>
      </c>
      <c r="O14" s="2">
        <v>992.41666666666697</v>
      </c>
      <c r="P14" s="2">
        <v>1503.7</v>
      </c>
      <c r="Q14" s="2">
        <v>617.41666666666697</v>
      </c>
      <c r="R14" s="2">
        <v>3031.7833333333301</v>
      </c>
      <c r="S14" s="2">
        <v>365.75</v>
      </c>
      <c r="T14" s="2">
        <v>2759.8333333333298</v>
      </c>
      <c r="U14" s="2">
        <v>662.26666666666699</v>
      </c>
      <c r="V14" s="2">
        <v>190.25</v>
      </c>
      <c r="W14" s="2">
        <v>228.666666666667</v>
      </c>
      <c r="X14" s="2">
        <v>162.833333333333</v>
      </c>
      <c r="Y14" s="2">
        <v>254.25</v>
      </c>
      <c r="Z14" s="2">
        <v>191.666666666667</v>
      </c>
      <c r="AA14" s="2">
        <v>597.41666666666697</v>
      </c>
      <c r="AB14" s="2">
        <v>689.25</v>
      </c>
      <c r="AC14" s="2">
        <v>521.83333333333303</v>
      </c>
      <c r="AD14" s="2">
        <v>1941.8333333333301</v>
      </c>
      <c r="AE14" s="2">
        <v>3145.7666666666601</v>
      </c>
      <c r="AF14" s="2">
        <v>398.75</v>
      </c>
      <c r="AG14" s="2">
        <v>1270.6666666666699</v>
      </c>
      <c r="AH14" s="2">
        <v>341.66666666666703</v>
      </c>
      <c r="AI14" s="2">
        <v>467.66666666666703</v>
      </c>
      <c r="AJ14" s="2">
        <v>218.65</v>
      </c>
      <c r="AK14" s="8">
        <f t="shared" si="0"/>
        <v>51877.000000000007</v>
      </c>
    </row>
    <row r="15" spans="1:37" ht="14.45">
      <c r="A15" s="5" t="s">
        <v>49</v>
      </c>
      <c r="B15" s="2">
        <v>13636.4999999999</v>
      </c>
      <c r="C15" s="2">
        <v>10648.666666666701</v>
      </c>
      <c r="D15" s="2">
        <v>25727.5000000002</v>
      </c>
      <c r="E15" s="2">
        <v>5015.0166666666701</v>
      </c>
      <c r="F15" s="2">
        <v>13850.333333333199</v>
      </c>
      <c r="G15" s="2">
        <v>29820.7500000002</v>
      </c>
      <c r="H15" s="2">
        <v>26363.4000000003</v>
      </c>
      <c r="I15" s="2">
        <v>3525.1666666666601</v>
      </c>
      <c r="J15" s="2">
        <v>97980.766666667201</v>
      </c>
      <c r="K15" s="2">
        <v>8674.4833333333609</v>
      </c>
      <c r="L15" s="2">
        <v>1765.5833333333301</v>
      </c>
      <c r="M15" s="2">
        <v>12717.416666666601</v>
      </c>
      <c r="N15" s="2">
        <v>7226.3333333333503</v>
      </c>
      <c r="O15" s="2">
        <v>952.75</v>
      </c>
      <c r="P15" s="2">
        <v>9781.9166666666697</v>
      </c>
      <c r="Q15" s="2">
        <v>6473.6666666666897</v>
      </c>
      <c r="R15" s="2">
        <v>22676.733333333399</v>
      </c>
      <c r="S15" s="2">
        <v>3416.1666666666401</v>
      </c>
      <c r="T15" s="2">
        <v>7191.75000000001</v>
      </c>
      <c r="U15" s="2">
        <v>4478.9166666666597</v>
      </c>
      <c r="V15" s="2">
        <v>507.16666666666703</v>
      </c>
      <c r="W15" s="2">
        <v>2930.8333333333198</v>
      </c>
      <c r="X15" s="2">
        <v>696.66666666666697</v>
      </c>
      <c r="Y15" s="2">
        <v>863.91666666666697</v>
      </c>
      <c r="Z15" s="2">
        <v>902.66666666666697</v>
      </c>
      <c r="AA15" s="2">
        <v>2901.9166666666601</v>
      </c>
      <c r="AB15" s="2">
        <v>10954.25</v>
      </c>
      <c r="AC15" s="2">
        <v>6809.8333333333503</v>
      </c>
      <c r="AD15" s="2">
        <v>12048.5</v>
      </c>
      <c r="AE15" s="2">
        <v>30043.416666667101</v>
      </c>
      <c r="AF15" s="2">
        <v>1354.25</v>
      </c>
      <c r="AG15" s="2">
        <v>5916.4166666666697</v>
      </c>
      <c r="AH15" s="2">
        <v>1221.9166666666699</v>
      </c>
      <c r="AI15" s="2">
        <v>1447.75</v>
      </c>
      <c r="AJ15" s="2">
        <v>2931.6833333333302</v>
      </c>
      <c r="AK15" s="8">
        <f t="shared" si="0"/>
        <v>393455.00000000169</v>
      </c>
    </row>
    <row r="16" spans="1:37" ht="14.45">
      <c r="A16" s="5" t="s">
        <v>50</v>
      </c>
      <c r="B16" s="2">
        <v>8734.1666666666897</v>
      </c>
      <c r="C16" s="2">
        <v>7239.5</v>
      </c>
      <c r="D16" s="2">
        <v>25461.750000000098</v>
      </c>
      <c r="E16" s="2">
        <v>4268.6833333333198</v>
      </c>
      <c r="F16" s="2">
        <v>13723.016666666599</v>
      </c>
      <c r="G16" s="2">
        <v>28942.433333333502</v>
      </c>
      <c r="H16" s="2">
        <v>39222.15</v>
      </c>
      <c r="I16" s="2">
        <v>2511.75</v>
      </c>
      <c r="J16" s="2">
        <v>83366.433333333407</v>
      </c>
      <c r="K16" s="2">
        <v>6762.75000000001</v>
      </c>
      <c r="L16" s="2">
        <v>399.28333333333302</v>
      </c>
      <c r="M16" s="2">
        <v>10751.1166666667</v>
      </c>
      <c r="N16" s="2">
        <v>2903.1666666666702</v>
      </c>
      <c r="O16" s="2">
        <v>881</v>
      </c>
      <c r="P16" s="2">
        <v>10550.833333333299</v>
      </c>
      <c r="Q16" s="2">
        <v>5458.4500000000098</v>
      </c>
      <c r="R16" s="2">
        <v>13788.916666666601</v>
      </c>
      <c r="S16" s="2">
        <v>1903.86666666667</v>
      </c>
      <c r="T16" s="2">
        <v>6030.25</v>
      </c>
      <c r="U16" s="2">
        <v>628.28333333333296</v>
      </c>
      <c r="V16" s="2">
        <v>244.25</v>
      </c>
      <c r="W16" s="2">
        <v>2630.0833333333298</v>
      </c>
      <c r="X16" s="2">
        <v>546.25</v>
      </c>
      <c r="Y16" s="2">
        <v>361.83333333333297</v>
      </c>
      <c r="Z16" s="2">
        <v>139.333333333333</v>
      </c>
      <c r="AA16" s="2">
        <v>743.75</v>
      </c>
      <c r="AB16" s="2">
        <v>7286.75000000001</v>
      </c>
      <c r="AC16" s="2">
        <v>5153.6166666666704</v>
      </c>
      <c r="AD16" s="2">
        <v>20224.5</v>
      </c>
      <c r="AE16" s="2">
        <v>48507.566666666302</v>
      </c>
      <c r="AF16" s="2">
        <v>519.5</v>
      </c>
      <c r="AG16" s="2">
        <v>2755.9166666666702</v>
      </c>
      <c r="AH16" s="2">
        <v>557.08333333333303</v>
      </c>
      <c r="AI16" s="2">
        <v>523.5</v>
      </c>
      <c r="AJ16" s="2">
        <v>1166.2666666666701</v>
      </c>
      <c r="AK16" s="8">
        <f t="shared" si="0"/>
        <v>364887.99999999988</v>
      </c>
    </row>
    <row r="17" spans="1:37" ht="14.45">
      <c r="A17" s="5" t="s">
        <v>51</v>
      </c>
      <c r="B17" s="2">
        <v>5615.25</v>
      </c>
      <c r="C17" s="2">
        <v>5759.3333333333303</v>
      </c>
      <c r="D17" s="2">
        <v>11664.166666666601</v>
      </c>
      <c r="E17" s="2">
        <v>2312.9166666666702</v>
      </c>
      <c r="F17" s="2">
        <v>6079.0666666666802</v>
      </c>
      <c r="G17" s="2">
        <v>16938.116666666599</v>
      </c>
      <c r="H17" s="2">
        <v>8884.4833333333499</v>
      </c>
      <c r="I17" s="2">
        <v>1392.6666666666699</v>
      </c>
      <c r="J17" s="2">
        <v>54195.0333333331</v>
      </c>
      <c r="K17" s="2">
        <v>3676.9166666666601</v>
      </c>
      <c r="L17" s="2">
        <v>742.11666666666702</v>
      </c>
      <c r="M17" s="2">
        <v>6002.50000000001</v>
      </c>
      <c r="N17" s="2">
        <v>4086.74999999999</v>
      </c>
      <c r="O17" s="2">
        <v>2234.0833333333298</v>
      </c>
      <c r="P17" s="2">
        <v>3778.38333333333</v>
      </c>
      <c r="Q17" s="2">
        <v>1821.8333333333401</v>
      </c>
      <c r="R17" s="2">
        <v>13360.7833333333</v>
      </c>
      <c r="S17" s="2">
        <v>958.74999999999898</v>
      </c>
      <c r="T17" s="2">
        <v>6984.1666666666797</v>
      </c>
      <c r="U17" s="2">
        <v>2449.7833333333301</v>
      </c>
      <c r="V17" s="2">
        <v>1158.3333333333301</v>
      </c>
      <c r="W17" s="2">
        <v>680.66666666666595</v>
      </c>
      <c r="X17" s="2">
        <v>694.91666666666697</v>
      </c>
      <c r="Y17" s="2">
        <v>1121.1666666666699</v>
      </c>
      <c r="Z17" s="2">
        <v>213.666666666667</v>
      </c>
      <c r="AA17" s="2">
        <v>2399.4166666666702</v>
      </c>
      <c r="AB17" s="2">
        <v>2176.25</v>
      </c>
      <c r="AC17" s="2">
        <v>2096.1666666666702</v>
      </c>
      <c r="AD17" s="2">
        <v>9147.1666666666697</v>
      </c>
      <c r="AE17" s="2">
        <v>10677.2</v>
      </c>
      <c r="AF17" s="2">
        <v>1829</v>
      </c>
      <c r="AG17" s="2">
        <v>7014.8333333333503</v>
      </c>
      <c r="AH17" s="2">
        <v>1576.25</v>
      </c>
      <c r="AI17" s="2">
        <v>1592.5833333333301</v>
      </c>
      <c r="AJ17" s="2">
        <v>1611.2833333333299</v>
      </c>
      <c r="AK17" s="8">
        <f t="shared" si="0"/>
        <v>202925.99999999959</v>
      </c>
    </row>
    <row r="18" spans="1:37" ht="14.45">
      <c r="A18" s="5" t="s">
        <v>52</v>
      </c>
      <c r="B18" s="2">
        <v>1805.0833333333301</v>
      </c>
      <c r="C18" s="2">
        <v>1183.5</v>
      </c>
      <c r="D18" s="2">
        <v>3481.4166666666601</v>
      </c>
      <c r="E18" s="2">
        <v>545.23333333333301</v>
      </c>
      <c r="F18" s="2">
        <v>3782.5833333333298</v>
      </c>
      <c r="G18" s="2">
        <v>4153.3999999999996</v>
      </c>
      <c r="H18" s="2">
        <v>3059.13333333333</v>
      </c>
      <c r="I18" s="2">
        <v>905.25</v>
      </c>
      <c r="J18" s="2">
        <v>15265.916666666601</v>
      </c>
      <c r="K18" s="2">
        <v>2185.65</v>
      </c>
      <c r="L18" s="2">
        <v>327.96666666666698</v>
      </c>
      <c r="M18" s="2">
        <v>5739.95</v>
      </c>
      <c r="N18" s="2">
        <v>1782.5</v>
      </c>
      <c r="O18" s="2">
        <v>1495.75</v>
      </c>
      <c r="P18" s="2">
        <v>1826.65</v>
      </c>
      <c r="Q18" s="2">
        <v>1869.5833333333301</v>
      </c>
      <c r="R18" s="2">
        <v>7154.9166666666797</v>
      </c>
      <c r="S18" s="2">
        <v>570</v>
      </c>
      <c r="T18" s="2">
        <v>3736.8333333333298</v>
      </c>
      <c r="U18" s="2">
        <v>1123.2166666666701</v>
      </c>
      <c r="V18" s="2">
        <v>444.08333333333297</v>
      </c>
      <c r="W18" s="2">
        <v>299.83333333333297</v>
      </c>
      <c r="X18" s="2">
        <v>354.75</v>
      </c>
      <c r="Y18" s="2">
        <v>274.08333333333297</v>
      </c>
      <c r="Z18" s="2">
        <v>111.666666666667</v>
      </c>
      <c r="AA18" s="2">
        <v>1022.75</v>
      </c>
      <c r="AB18" s="2">
        <v>1246.9166666666699</v>
      </c>
      <c r="AC18" s="2">
        <v>1060.5833333333301</v>
      </c>
      <c r="AD18" s="2">
        <v>3607.6666666666702</v>
      </c>
      <c r="AE18" s="2">
        <v>3923.9666666666599</v>
      </c>
      <c r="AF18" s="2">
        <v>1083.4166666666699</v>
      </c>
      <c r="AG18" s="2">
        <v>2381</v>
      </c>
      <c r="AH18" s="2">
        <v>801</v>
      </c>
      <c r="AI18" s="2">
        <v>1013.91666666667</v>
      </c>
      <c r="AJ18" s="2">
        <v>607.83333333333303</v>
      </c>
      <c r="AK18" s="8">
        <f t="shared" si="0"/>
        <v>80227.999999999927</v>
      </c>
    </row>
    <row r="19" spans="1:37" ht="14.45">
      <c r="A19" s="5" t="s">
        <v>53</v>
      </c>
      <c r="B19" s="2">
        <v>1202.5833333333301</v>
      </c>
      <c r="C19" s="2">
        <v>54.1666666666667</v>
      </c>
      <c r="D19" s="2">
        <v>3523.0833333333298</v>
      </c>
      <c r="E19" s="2">
        <v>1154.13333333333</v>
      </c>
      <c r="F19" s="2">
        <v>1603.75</v>
      </c>
      <c r="G19" s="2">
        <v>3391.13333333333</v>
      </c>
      <c r="H19" s="2">
        <v>7394.2833333333501</v>
      </c>
      <c r="I19" s="2">
        <v>1325.4166666666699</v>
      </c>
      <c r="J19" s="2">
        <v>12402.916666666701</v>
      </c>
      <c r="K19" s="2">
        <v>4548.05</v>
      </c>
      <c r="L19" s="2">
        <v>133.44999999999999</v>
      </c>
      <c r="M19" s="2">
        <v>1504.5833333333301</v>
      </c>
      <c r="N19" s="2">
        <v>1570.6666666666699</v>
      </c>
      <c r="O19" s="2">
        <v>666.33333333333303</v>
      </c>
      <c r="P19" s="2">
        <v>5982.2166666666699</v>
      </c>
      <c r="Q19" s="2">
        <v>1351.9166666666699</v>
      </c>
      <c r="R19" s="2">
        <v>3880.8333333333298</v>
      </c>
      <c r="S19" s="2">
        <v>928.66666666666595</v>
      </c>
      <c r="T19" s="2">
        <v>1951.5833333333301</v>
      </c>
      <c r="U19" s="2">
        <v>333.36666666666702</v>
      </c>
      <c r="V19" s="2">
        <v>430.66666666666703</v>
      </c>
      <c r="W19" s="2">
        <v>518.5</v>
      </c>
      <c r="X19" s="2">
        <v>197.416666666667</v>
      </c>
      <c r="Y19" s="2">
        <v>204.75</v>
      </c>
      <c r="Z19" s="2">
        <v>64.1666666666667</v>
      </c>
      <c r="AA19" s="2">
        <v>784.08333333333303</v>
      </c>
      <c r="AB19" s="2">
        <v>949.08333333333303</v>
      </c>
      <c r="AC19" s="2">
        <v>1534.8333333333301</v>
      </c>
      <c r="AD19" s="2">
        <v>3278.3333333333298</v>
      </c>
      <c r="AE19" s="2">
        <v>9073.1166666666795</v>
      </c>
      <c r="AF19" s="2">
        <v>330.75</v>
      </c>
      <c r="AG19" s="2">
        <v>1088.75</v>
      </c>
      <c r="AH19" s="2">
        <v>264.25</v>
      </c>
      <c r="AI19" s="2">
        <v>377.25</v>
      </c>
      <c r="AJ19" s="2">
        <v>829.91666666666595</v>
      </c>
      <c r="AK19" s="8">
        <f t="shared" si="0"/>
        <v>74829.000000000044</v>
      </c>
    </row>
    <row r="20" spans="1:37" ht="14.45">
      <c r="A20" s="5" t="s">
        <v>54</v>
      </c>
      <c r="B20" s="2">
        <v>9064.75000000002</v>
      </c>
      <c r="C20" s="2">
        <v>2832.5</v>
      </c>
      <c r="D20" s="2">
        <v>18903.333333333299</v>
      </c>
      <c r="E20" s="2">
        <v>4698.8999999999996</v>
      </c>
      <c r="F20" s="2">
        <v>8132.2833333333701</v>
      </c>
      <c r="G20" s="2">
        <v>17531.0333333333</v>
      </c>
      <c r="H20" s="2">
        <v>38633.800000000097</v>
      </c>
      <c r="I20" s="2">
        <v>3989.5833333333298</v>
      </c>
      <c r="J20" s="2">
        <v>49719.483333333199</v>
      </c>
      <c r="K20" s="2">
        <v>11206.6333333333</v>
      </c>
      <c r="L20" s="2">
        <v>839.08333333333303</v>
      </c>
      <c r="M20" s="2">
        <v>5975.50000000001</v>
      </c>
      <c r="N20" s="2">
        <v>4049.5</v>
      </c>
      <c r="O20" s="2">
        <v>1239.3333333333301</v>
      </c>
      <c r="P20" s="2">
        <v>16896.9999999998</v>
      </c>
      <c r="Q20" s="2">
        <v>8978.5000000000291</v>
      </c>
      <c r="R20" s="2">
        <v>17544.383333333299</v>
      </c>
      <c r="S20" s="2">
        <v>4066.4166666666201</v>
      </c>
      <c r="T20" s="2">
        <v>6153.5</v>
      </c>
      <c r="U20" s="2">
        <v>761.5</v>
      </c>
      <c r="V20" s="2">
        <v>717.5</v>
      </c>
      <c r="W20" s="2">
        <v>3036.49999999998</v>
      </c>
      <c r="X20" s="2">
        <v>416.33333333333297</v>
      </c>
      <c r="Y20" s="2">
        <v>252.666666666667</v>
      </c>
      <c r="Z20" s="2">
        <v>250.833333333333</v>
      </c>
      <c r="AA20" s="2">
        <v>1445.8333333333301</v>
      </c>
      <c r="AB20" s="2">
        <v>6166</v>
      </c>
      <c r="AC20" s="2">
        <v>6322.25000000001</v>
      </c>
      <c r="AD20" s="2">
        <v>13556.833333333299</v>
      </c>
      <c r="AE20" s="2">
        <v>41424.249999999804</v>
      </c>
      <c r="AF20" s="2">
        <v>785.75</v>
      </c>
      <c r="AG20" s="2">
        <v>2472.25</v>
      </c>
      <c r="AH20" s="2">
        <v>860.33333333333303</v>
      </c>
      <c r="AI20" s="2">
        <v>1226.4166666666699</v>
      </c>
      <c r="AJ20" s="2">
        <v>1339.2333333333299</v>
      </c>
      <c r="AK20" s="8">
        <f t="shared" si="0"/>
        <v>311489.99999999948</v>
      </c>
    </row>
    <row r="21" spans="1:37" ht="14.45">
      <c r="A21" s="5" t="s">
        <v>55</v>
      </c>
      <c r="B21" s="2">
        <v>13831.2499999999</v>
      </c>
      <c r="C21" s="2">
        <v>8506.5</v>
      </c>
      <c r="D21" s="2">
        <v>18808.25</v>
      </c>
      <c r="E21" s="2">
        <v>3260.9333333333202</v>
      </c>
      <c r="F21" s="2">
        <v>14651.233333333201</v>
      </c>
      <c r="G21" s="2">
        <v>18034.483333333301</v>
      </c>
      <c r="H21" s="2">
        <v>26591.950000000299</v>
      </c>
      <c r="I21" s="2">
        <v>2475.8333333333298</v>
      </c>
      <c r="J21" s="2">
        <v>60458.766666666299</v>
      </c>
      <c r="K21" s="2">
        <v>8525.5500000000302</v>
      </c>
      <c r="L21" s="2">
        <v>2365.4</v>
      </c>
      <c r="M21" s="2">
        <v>9221.8166666666802</v>
      </c>
      <c r="N21" s="2">
        <v>5710.00000000001</v>
      </c>
      <c r="O21" s="2">
        <v>3317.3333333333298</v>
      </c>
      <c r="P21" s="2">
        <v>7687.9166666667297</v>
      </c>
      <c r="Q21" s="2">
        <v>4991.1666666666697</v>
      </c>
      <c r="R21" s="2">
        <v>25276.300000000101</v>
      </c>
      <c r="S21" s="2">
        <v>2655.8333333333298</v>
      </c>
      <c r="T21" s="2">
        <v>8843.0000000000091</v>
      </c>
      <c r="U21" s="2">
        <v>4588.6499999999996</v>
      </c>
      <c r="V21" s="2">
        <v>1459.75</v>
      </c>
      <c r="W21" s="2">
        <v>1909.50000000001</v>
      </c>
      <c r="X21" s="2">
        <v>1971.5833333333301</v>
      </c>
      <c r="Y21" s="2">
        <v>677.16666666666697</v>
      </c>
      <c r="Z21" s="2">
        <v>1605.6666666666699</v>
      </c>
      <c r="AA21" s="2">
        <v>2409.0833333333298</v>
      </c>
      <c r="AB21" s="2">
        <v>8663.2500000000091</v>
      </c>
      <c r="AC21" s="2">
        <v>3350.1666666666601</v>
      </c>
      <c r="AD21" s="2">
        <v>11268.5</v>
      </c>
      <c r="AE21" s="2">
        <v>23891.900000000202</v>
      </c>
      <c r="AF21" s="2">
        <v>1221</v>
      </c>
      <c r="AG21" s="2">
        <v>6724.75000000001</v>
      </c>
      <c r="AH21" s="2">
        <v>1541.3333333333301</v>
      </c>
      <c r="AI21" s="2">
        <v>2542.5</v>
      </c>
      <c r="AJ21" s="2">
        <v>1760.68333333334</v>
      </c>
      <c r="AK21" s="8">
        <f t="shared" si="0"/>
        <v>320799.00000000012</v>
      </c>
    </row>
    <row r="22" spans="1:37" ht="14.45">
      <c r="A22" s="5" t="s">
        <v>56</v>
      </c>
      <c r="B22" s="2">
        <v>3230.1666666666601</v>
      </c>
      <c r="C22" s="2">
        <v>3308.8333333333298</v>
      </c>
      <c r="D22" s="2">
        <v>8440.4166666666897</v>
      </c>
      <c r="E22" s="2">
        <v>1265.88333333333</v>
      </c>
      <c r="F22" s="2">
        <v>4732.5333333333301</v>
      </c>
      <c r="G22" s="2">
        <v>10056.2166666667</v>
      </c>
      <c r="H22" s="2">
        <v>7962.7833333333601</v>
      </c>
      <c r="I22" s="2">
        <v>902.91666666666595</v>
      </c>
      <c r="J22" s="2">
        <v>33225.283333333398</v>
      </c>
      <c r="K22" s="2">
        <v>2650.6</v>
      </c>
      <c r="L22" s="2">
        <v>409.433333333333</v>
      </c>
      <c r="M22" s="2">
        <v>4255.2833333333301</v>
      </c>
      <c r="N22" s="2">
        <v>2481.0833333333298</v>
      </c>
      <c r="O22" s="2">
        <v>1454</v>
      </c>
      <c r="P22" s="2">
        <v>3655.1</v>
      </c>
      <c r="Q22" s="2">
        <v>2292.85</v>
      </c>
      <c r="R22" s="2">
        <v>10845.5</v>
      </c>
      <c r="S22" s="2">
        <v>929.849999999999</v>
      </c>
      <c r="T22" s="2">
        <v>5516.75</v>
      </c>
      <c r="U22" s="2">
        <v>1419.5166666666701</v>
      </c>
      <c r="V22" s="2">
        <v>564.33333333333303</v>
      </c>
      <c r="W22" s="2">
        <v>554.41666666666697</v>
      </c>
      <c r="X22" s="2">
        <v>451.08333333333297</v>
      </c>
      <c r="Y22" s="2">
        <v>365.08333333333297</v>
      </c>
      <c r="Z22" s="2">
        <v>135.666666666667</v>
      </c>
      <c r="AA22" s="2">
        <v>1498.75</v>
      </c>
      <c r="AB22" s="2">
        <v>1923.5</v>
      </c>
      <c r="AC22" s="2">
        <v>1701.1</v>
      </c>
      <c r="AD22" s="2">
        <v>7328.3333333333303</v>
      </c>
      <c r="AE22" s="2">
        <v>11214.0333333333</v>
      </c>
      <c r="AF22" s="2">
        <v>1159.1666666666699</v>
      </c>
      <c r="AG22" s="2">
        <v>2397.5833333333298</v>
      </c>
      <c r="AH22" s="2">
        <v>937.66666666666595</v>
      </c>
      <c r="AI22" s="2">
        <v>1295.6666666666699</v>
      </c>
      <c r="AJ22" s="2">
        <v>724.61666666666599</v>
      </c>
      <c r="AK22" s="8">
        <f t="shared" si="0"/>
        <v>141286.00000000009</v>
      </c>
    </row>
    <row r="23" spans="1:37" ht="14.45">
      <c r="A23" s="5" t="s">
        <v>57</v>
      </c>
      <c r="B23" s="2">
        <v>3006.0833333333298</v>
      </c>
      <c r="C23" s="2">
        <v>4239.6666666666697</v>
      </c>
      <c r="D23" s="2">
        <v>9542.6666666666697</v>
      </c>
      <c r="E23" s="2">
        <v>2077.5</v>
      </c>
      <c r="F23" s="2">
        <v>5406.3166666666702</v>
      </c>
      <c r="G23" s="2">
        <v>13302.75</v>
      </c>
      <c r="H23" s="2">
        <v>8722.1166666666904</v>
      </c>
      <c r="I23" s="2">
        <v>910.25</v>
      </c>
      <c r="J23" s="2">
        <v>40737.233333333301</v>
      </c>
      <c r="K23" s="2">
        <v>2720.0166666666701</v>
      </c>
      <c r="L23" s="2">
        <v>487.7</v>
      </c>
      <c r="M23" s="2">
        <v>6870.2166666666699</v>
      </c>
      <c r="N23" s="2">
        <v>2678.4166666666702</v>
      </c>
      <c r="O23" s="2">
        <v>815.91666666666697</v>
      </c>
      <c r="P23" s="2">
        <v>2982.9333333333302</v>
      </c>
      <c r="Q23" s="2">
        <v>1759</v>
      </c>
      <c r="R23" s="2">
        <v>9262.9166666666697</v>
      </c>
      <c r="S23" s="2">
        <v>592.41666666666697</v>
      </c>
      <c r="T23" s="2">
        <v>3964.4166666666601</v>
      </c>
      <c r="U23" s="2">
        <v>1435.45</v>
      </c>
      <c r="V23" s="2">
        <v>430</v>
      </c>
      <c r="W23" s="2">
        <v>1108.75</v>
      </c>
      <c r="X23" s="2">
        <v>474.25</v>
      </c>
      <c r="Y23" s="2">
        <v>634.08333333333303</v>
      </c>
      <c r="Z23" s="2">
        <v>236</v>
      </c>
      <c r="AA23" s="2">
        <v>950.08333333333303</v>
      </c>
      <c r="AB23" s="2">
        <v>2444.1666666666702</v>
      </c>
      <c r="AC23" s="2">
        <v>1259.4166666666699</v>
      </c>
      <c r="AD23" s="2">
        <v>9383.5</v>
      </c>
      <c r="AE23" s="2">
        <v>13837.616666666599</v>
      </c>
      <c r="AF23" s="2">
        <v>1144</v>
      </c>
      <c r="AG23" s="2">
        <v>3256.1666666666601</v>
      </c>
      <c r="AH23" s="2">
        <v>626</v>
      </c>
      <c r="AI23" s="2">
        <v>809.75</v>
      </c>
      <c r="AJ23" s="2">
        <v>1008.2333333333301</v>
      </c>
      <c r="AK23" s="8">
        <f t="shared" si="0"/>
        <v>159115.99999999994</v>
      </c>
    </row>
    <row r="24" spans="1:37" ht="14.45">
      <c r="A24" s="5" t="s">
        <v>58</v>
      </c>
      <c r="B24" s="2">
        <v>10558.583333333299</v>
      </c>
      <c r="C24" s="2">
        <v>14913.833333333299</v>
      </c>
      <c r="D24" s="2">
        <v>32072.166666666999</v>
      </c>
      <c r="E24" s="2">
        <v>6127.4000000000196</v>
      </c>
      <c r="F24" s="2">
        <v>20346.9333333334</v>
      </c>
      <c r="G24" s="2">
        <v>38608.816666666702</v>
      </c>
      <c r="H24" s="2">
        <v>31333.550000000399</v>
      </c>
      <c r="I24" s="2">
        <v>5715.50000000001</v>
      </c>
      <c r="J24" s="2">
        <v>131713.68333333501</v>
      </c>
      <c r="K24" s="2">
        <v>15078.4666666666</v>
      </c>
      <c r="L24" s="2">
        <v>4772.4666666666699</v>
      </c>
      <c r="M24" s="2">
        <v>21671.516666666699</v>
      </c>
      <c r="N24" s="2">
        <v>17081.083333333299</v>
      </c>
      <c r="O24" s="2">
        <v>6730.0833333333403</v>
      </c>
      <c r="P24" s="2">
        <v>17253.549999999901</v>
      </c>
      <c r="Q24" s="2">
        <v>8965.6666666666897</v>
      </c>
      <c r="R24" s="2">
        <v>37015.166666666802</v>
      </c>
      <c r="S24" s="2">
        <v>4415.3333333333203</v>
      </c>
      <c r="T24" s="2">
        <v>20726.083333333401</v>
      </c>
      <c r="U24" s="2">
        <v>11723.9666666667</v>
      </c>
      <c r="V24" s="2">
        <v>2265.0833333333298</v>
      </c>
      <c r="W24" s="2">
        <v>2960.3333333333198</v>
      </c>
      <c r="X24" s="2">
        <v>2411.25</v>
      </c>
      <c r="Y24" s="2">
        <v>3991.8333333333298</v>
      </c>
      <c r="Z24" s="2">
        <v>2367.3333333333298</v>
      </c>
      <c r="AA24" s="2">
        <v>8402.3333333333703</v>
      </c>
      <c r="AB24" s="2">
        <v>9921</v>
      </c>
      <c r="AC24" s="2">
        <v>9837.1666666666606</v>
      </c>
      <c r="AD24" s="2">
        <v>29428.5</v>
      </c>
      <c r="AE24" s="2">
        <v>41340.6333333332</v>
      </c>
      <c r="AF24" s="2">
        <v>6211.6666666666697</v>
      </c>
      <c r="AG24" s="2">
        <v>16300.916666666601</v>
      </c>
      <c r="AH24" s="2">
        <v>4738.0833333333303</v>
      </c>
      <c r="AI24" s="2">
        <v>7732.9166666666997</v>
      </c>
      <c r="AJ24" s="2">
        <v>4907.1000000000004</v>
      </c>
      <c r="AK24" s="8">
        <f t="shared" si="0"/>
        <v>609640.00000000244</v>
      </c>
    </row>
    <row r="25" spans="1:37" ht="14.45">
      <c r="A25" s="5" t="s">
        <v>59</v>
      </c>
      <c r="B25" s="2">
        <v>37341.333333333401</v>
      </c>
      <c r="C25" s="2">
        <v>32413.333333333401</v>
      </c>
      <c r="D25" s="2">
        <v>122026.166666672</v>
      </c>
      <c r="E25" s="2">
        <v>21937.633333333401</v>
      </c>
      <c r="F25" s="2">
        <v>70071.083333332295</v>
      </c>
      <c r="G25" s="2">
        <v>147972.76666666899</v>
      </c>
      <c r="H25" s="2">
        <v>92032.933333334993</v>
      </c>
      <c r="I25" s="2">
        <v>12213.083333333299</v>
      </c>
      <c r="J25" s="2">
        <v>446679.11666668497</v>
      </c>
      <c r="K25" s="2">
        <v>34937.733333333599</v>
      </c>
      <c r="L25" s="2">
        <v>9111.8500000000095</v>
      </c>
      <c r="M25" s="2">
        <v>55497.366666665897</v>
      </c>
      <c r="N25" s="2">
        <v>36465.416666666802</v>
      </c>
      <c r="O25" s="2">
        <v>25421.5</v>
      </c>
      <c r="P25" s="2">
        <v>40077.933333333203</v>
      </c>
      <c r="Q25" s="2">
        <v>17597.533333333198</v>
      </c>
      <c r="R25" s="2">
        <v>89797.550000001007</v>
      </c>
      <c r="S25" s="2">
        <v>9688.2833333333401</v>
      </c>
      <c r="T25" s="2">
        <v>71188.166666666002</v>
      </c>
      <c r="U25" s="2">
        <v>22736.6833333334</v>
      </c>
      <c r="V25" s="2">
        <v>9370.5000000000091</v>
      </c>
      <c r="W25" s="2">
        <v>6033.75000000005</v>
      </c>
      <c r="X25" s="2">
        <v>5415.6666666666797</v>
      </c>
      <c r="Y25" s="2">
        <v>13600.333333333299</v>
      </c>
      <c r="Z25" s="2">
        <v>7541.5</v>
      </c>
      <c r="AA25" s="2">
        <v>13335.7499999999</v>
      </c>
      <c r="AB25" s="2">
        <v>34016.916666666999</v>
      </c>
      <c r="AC25" s="2">
        <v>20893.2</v>
      </c>
      <c r="AD25" s="2">
        <v>81852.833333333299</v>
      </c>
      <c r="AE25" s="2">
        <v>118996.383333337</v>
      </c>
      <c r="AF25" s="2">
        <v>12488.666666666701</v>
      </c>
      <c r="AG25" s="2">
        <v>55319.749999998799</v>
      </c>
      <c r="AH25" s="2">
        <v>10495.833333333299</v>
      </c>
      <c r="AI25" s="2">
        <v>19934.666666666701</v>
      </c>
      <c r="AJ25" s="2">
        <v>15773.7833333332</v>
      </c>
      <c r="AK25" s="8">
        <f t="shared" si="0"/>
        <v>1820277.0000000291</v>
      </c>
    </row>
    <row r="26" spans="1:37" ht="14.45">
      <c r="A26" s="6" t="s">
        <v>38</v>
      </c>
      <c r="B26" s="8">
        <f>SUM(B5:B25)</f>
        <v>252204.00000000148</v>
      </c>
      <c r="C26" s="8">
        <f t="shared" ref="C26:AJ26" si="1">SUM(C5:C25)</f>
        <v>153078.50000000003</v>
      </c>
      <c r="D26" s="8">
        <f t="shared" si="1"/>
        <v>571537.58333333628</v>
      </c>
      <c r="E26" s="8">
        <f t="shared" si="1"/>
        <v>112754.33333333323</v>
      </c>
      <c r="F26" s="8">
        <f t="shared" si="1"/>
        <v>331442.53333333408</v>
      </c>
      <c r="G26" s="8">
        <f t="shared" si="1"/>
        <v>646592.8666666653</v>
      </c>
      <c r="H26" s="8">
        <f t="shared" si="1"/>
        <v>830832.31666670809</v>
      </c>
      <c r="I26" s="8">
        <f t="shared" si="1"/>
        <v>107406.99999999924</v>
      </c>
      <c r="J26" s="8">
        <f t="shared" si="1"/>
        <v>1743706.8333333526</v>
      </c>
      <c r="K26" s="8">
        <f t="shared" si="1"/>
        <v>264620.53333333984</v>
      </c>
      <c r="L26" s="8">
        <f t="shared" si="1"/>
        <v>31430.28333333334</v>
      </c>
      <c r="M26" s="8">
        <f t="shared" si="1"/>
        <v>327132.61666666949</v>
      </c>
      <c r="N26" s="8">
        <f t="shared" si="1"/>
        <v>154267.33333333366</v>
      </c>
      <c r="O26" s="8">
        <f t="shared" si="1"/>
        <v>71151.666666666672</v>
      </c>
      <c r="P26" s="8">
        <f t="shared" si="1"/>
        <v>331369.4999999993</v>
      </c>
      <c r="Q26" s="8">
        <f t="shared" si="1"/>
        <v>174276.75000000122</v>
      </c>
      <c r="R26" s="8">
        <f t="shared" si="1"/>
        <v>602715.94999999332</v>
      </c>
      <c r="S26" s="8">
        <f t="shared" si="1"/>
        <v>81998.916666666759</v>
      </c>
      <c r="T26" s="8">
        <f t="shared" si="1"/>
        <v>224823.9166666661</v>
      </c>
      <c r="U26" s="8">
        <f t="shared" si="1"/>
        <v>77522.283333333413</v>
      </c>
      <c r="V26" s="8">
        <f t="shared" si="1"/>
        <v>28312.750000000007</v>
      </c>
      <c r="W26" s="8">
        <f t="shared" si="1"/>
        <v>60749.08333333466</v>
      </c>
      <c r="X26" s="8">
        <f t="shared" si="1"/>
        <v>23155.000000000007</v>
      </c>
      <c r="Y26" s="8">
        <f t="shared" si="1"/>
        <v>30176.083333333292</v>
      </c>
      <c r="Z26" s="8">
        <f t="shared" si="1"/>
        <v>19510.833333333336</v>
      </c>
      <c r="AA26" s="8">
        <f t="shared" si="1"/>
        <v>63375.249999999847</v>
      </c>
      <c r="AB26" s="8">
        <f t="shared" si="1"/>
        <v>197320.66666666616</v>
      </c>
      <c r="AC26" s="8">
        <f t="shared" si="1"/>
        <v>176836.66666666747</v>
      </c>
      <c r="AD26" s="8">
        <f t="shared" si="1"/>
        <v>365731.49999999994</v>
      </c>
      <c r="AE26" s="8">
        <f t="shared" si="1"/>
        <v>930536.11666671059</v>
      </c>
      <c r="AF26" s="8">
        <f t="shared" si="1"/>
        <v>41406.000000000044</v>
      </c>
      <c r="AG26" s="8">
        <f t="shared" si="1"/>
        <v>172905.24999999884</v>
      </c>
      <c r="AH26" s="8">
        <f t="shared" si="1"/>
        <v>38594.499999999964</v>
      </c>
      <c r="AI26" s="8">
        <f t="shared" si="1"/>
        <v>58599.16666666673</v>
      </c>
      <c r="AJ26" s="8">
        <f t="shared" si="1"/>
        <v>63702.416666666279</v>
      </c>
      <c r="AK26" s="8">
        <f>SUM(AK5:AK25)</f>
        <v>9361777.0000001118</v>
      </c>
    </row>
    <row r="27" spans="1:37">
      <c r="B27" s="2"/>
    </row>
    <row r="28" spans="1:37" ht="12.95">
      <c r="A28" s="28" t="s">
        <v>60</v>
      </c>
      <c r="B28" s="2"/>
    </row>
    <row r="29" spans="1:37" ht="14.45">
      <c r="A29" s="3" t="s">
        <v>1</v>
      </c>
      <c r="B29" s="1" t="s">
        <v>61</v>
      </c>
    </row>
    <row r="30" spans="1:37" ht="14.45">
      <c r="A30" s="5"/>
    </row>
    <row r="31" spans="1:37" ht="14.45">
      <c r="A31" s="4"/>
      <c r="B31" s="1" t="s">
        <v>3</v>
      </c>
      <c r="C31" s="7" t="s">
        <v>4</v>
      </c>
      <c r="D31" s="7" t="s">
        <v>5</v>
      </c>
      <c r="E31" s="7" t="s">
        <v>6</v>
      </c>
      <c r="F31" s="7" t="s">
        <v>7</v>
      </c>
      <c r="G31" s="7" t="s">
        <v>8</v>
      </c>
      <c r="H31" s="7" t="s">
        <v>9</v>
      </c>
      <c r="I31" s="7" t="s">
        <v>10</v>
      </c>
      <c r="J31" s="7" t="s">
        <v>11</v>
      </c>
      <c r="K31" s="7" t="s">
        <v>12</v>
      </c>
      <c r="L31" s="7" t="s">
        <v>13</v>
      </c>
      <c r="M31" s="7" t="s">
        <v>14</v>
      </c>
      <c r="N31" s="7" t="s">
        <v>15</v>
      </c>
      <c r="O31" s="7" t="s">
        <v>16</v>
      </c>
      <c r="P31" s="7" t="s">
        <v>17</v>
      </c>
      <c r="Q31" s="7" t="s">
        <v>18</v>
      </c>
      <c r="R31" s="7" t="s">
        <v>19</v>
      </c>
      <c r="S31" s="7" t="s">
        <v>20</v>
      </c>
      <c r="T31" s="7" t="s">
        <v>21</v>
      </c>
      <c r="U31" s="7" t="s">
        <v>22</v>
      </c>
      <c r="V31" s="7" t="s">
        <v>23</v>
      </c>
      <c r="W31" s="7" t="s">
        <v>24</v>
      </c>
      <c r="X31" s="7" t="s">
        <v>25</v>
      </c>
      <c r="Y31" s="7" t="s">
        <v>26</v>
      </c>
      <c r="Z31" s="7" t="s">
        <v>27</v>
      </c>
      <c r="AA31" s="7" t="s">
        <v>28</v>
      </c>
      <c r="AB31" s="7" t="s">
        <v>29</v>
      </c>
      <c r="AC31" s="7" t="s">
        <v>30</v>
      </c>
      <c r="AD31" s="7" t="s">
        <v>31</v>
      </c>
      <c r="AE31" s="7" t="s">
        <v>32</v>
      </c>
      <c r="AF31" s="7" t="s">
        <v>33</v>
      </c>
      <c r="AG31" s="7" t="s">
        <v>34</v>
      </c>
      <c r="AH31" s="7" t="s">
        <v>35</v>
      </c>
      <c r="AI31" s="7" t="s">
        <v>36</v>
      </c>
      <c r="AJ31" s="7" t="s">
        <v>37</v>
      </c>
      <c r="AK31" s="7"/>
    </row>
    <row r="32" spans="1:37" ht="14.45">
      <c r="A32" s="5" t="s">
        <v>39</v>
      </c>
      <c r="B32" s="29">
        <v>1.07572261720284</v>
      </c>
      <c r="C32" s="29">
        <v>1.0658666144458799</v>
      </c>
      <c r="D32" s="29">
        <v>1.27721351022018</v>
      </c>
      <c r="E32" s="29">
        <v>1.2013284899105601</v>
      </c>
      <c r="F32" s="29">
        <v>1.07399670484211</v>
      </c>
      <c r="G32" s="29">
        <v>1.1148100497697699</v>
      </c>
      <c r="H32" s="29">
        <v>1.3116010429653899</v>
      </c>
      <c r="I32" s="29">
        <v>1.3514438626512899</v>
      </c>
      <c r="J32" s="29">
        <v>1.1358300585510599</v>
      </c>
      <c r="K32" s="29">
        <v>1.5769902614153499</v>
      </c>
      <c r="L32" s="29">
        <v>0.74258571687308195</v>
      </c>
      <c r="M32" s="29">
        <v>1.17287731463254</v>
      </c>
      <c r="N32" s="29">
        <v>1.0037669484651</v>
      </c>
      <c r="O32" s="29">
        <v>1.1444141650953901</v>
      </c>
      <c r="P32" s="29">
        <v>1.4954039533257999</v>
      </c>
      <c r="Q32" s="29">
        <v>1.33034024443847</v>
      </c>
      <c r="R32" s="29">
        <v>1.24072022444963</v>
      </c>
      <c r="S32" s="29">
        <v>1.36665383089251</v>
      </c>
      <c r="T32" s="29">
        <v>1.05081639521454</v>
      </c>
      <c r="U32" s="29">
        <v>0.96166942000279998</v>
      </c>
      <c r="V32" s="29">
        <v>1.0778223181617701</v>
      </c>
      <c r="W32" s="29">
        <v>1.1142219566310101</v>
      </c>
      <c r="X32" s="29">
        <v>0.99442505632501599</v>
      </c>
      <c r="Y32" s="29">
        <v>0.79616231779851498</v>
      </c>
      <c r="Z32" s="29">
        <v>0.390765800866897</v>
      </c>
      <c r="AA32" s="29">
        <v>1.2079261635009499</v>
      </c>
      <c r="AB32" s="29">
        <v>1.0653803205705901</v>
      </c>
      <c r="AC32" s="29">
        <v>1.2910249968713601</v>
      </c>
      <c r="AD32" s="29">
        <v>1.4377213540206499</v>
      </c>
      <c r="AE32" s="29">
        <v>1.2792346660703</v>
      </c>
      <c r="AF32" s="29">
        <v>1.05026551138905</v>
      </c>
      <c r="AG32" s="29">
        <v>1.19311668863134</v>
      </c>
      <c r="AH32" s="29">
        <v>1.06285177151016</v>
      </c>
      <c r="AI32" s="29">
        <v>1.1395866898024101</v>
      </c>
      <c r="AJ32" s="29">
        <v>1.1247085293186501</v>
      </c>
      <c r="AK32" s="8"/>
    </row>
    <row r="33" spans="1:37" ht="14.45">
      <c r="A33" s="5" t="s">
        <v>40</v>
      </c>
      <c r="B33" s="29">
        <v>0.97792448763288897</v>
      </c>
      <c r="C33" s="29">
        <v>1.1844970147563201</v>
      </c>
      <c r="D33" s="29">
        <v>1.13137631620567</v>
      </c>
      <c r="E33" s="29">
        <v>0.94060981677293798</v>
      </c>
      <c r="F33" s="29">
        <v>0.98390532443868695</v>
      </c>
      <c r="G33" s="29">
        <v>1.0220068936995399</v>
      </c>
      <c r="H33" s="29">
        <v>0.913689478838554</v>
      </c>
      <c r="I33" s="29">
        <v>0.635134462912047</v>
      </c>
      <c r="J33" s="29">
        <v>1.04576441048659</v>
      </c>
      <c r="K33" s="29">
        <v>0.91560809476572302</v>
      </c>
      <c r="L33" s="29">
        <v>0.46864603592235798</v>
      </c>
      <c r="M33" s="29">
        <v>1.01605511716207</v>
      </c>
      <c r="N33" s="29">
        <v>1.0934517905914101</v>
      </c>
      <c r="O33" s="29">
        <v>1.1590222866161299</v>
      </c>
      <c r="P33" s="29">
        <v>0.86634548316609705</v>
      </c>
      <c r="Q33" s="29">
        <v>0.92663264431720604</v>
      </c>
      <c r="R33" s="29">
        <v>1.10526480019451</v>
      </c>
      <c r="S33" s="29">
        <v>0.91293067818746698</v>
      </c>
      <c r="T33" s="29">
        <v>1.0126069516543399</v>
      </c>
      <c r="U33" s="29">
        <v>0.91962040368172804</v>
      </c>
      <c r="V33" s="29">
        <v>1.35172302402997</v>
      </c>
      <c r="W33" s="29">
        <v>0.63564879031874799</v>
      </c>
      <c r="X33" s="29">
        <v>1.13690446111566</v>
      </c>
      <c r="Y33" s="29">
        <v>0.74708989474042398</v>
      </c>
      <c r="Z33" s="29">
        <v>0.80117662951075097</v>
      </c>
      <c r="AA33" s="29">
        <v>1.2741258392039301</v>
      </c>
      <c r="AB33" s="29">
        <v>0.94803636432522798</v>
      </c>
      <c r="AC33" s="29">
        <v>0.92980722183628595</v>
      </c>
      <c r="AD33" s="29">
        <v>1.5389129325358599</v>
      </c>
      <c r="AE33" s="29">
        <v>1.05931625027695</v>
      </c>
      <c r="AF33" s="29">
        <v>1.4178004362744701</v>
      </c>
      <c r="AG33" s="29">
        <v>0.97922357902974899</v>
      </c>
      <c r="AH33" s="29">
        <v>1.1276057797330801</v>
      </c>
      <c r="AI33" s="29">
        <v>1.3157336006424301</v>
      </c>
      <c r="AJ33" s="29">
        <v>1.0005983027630601</v>
      </c>
      <c r="AK33" s="8"/>
    </row>
    <row r="34" spans="1:37" ht="14.45">
      <c r="A34" s="5" t="s">
        <v>41</v>
      </c>
      <c r="B34" s="29">
        <v>1.0232858655444601</v>
      </c>
      <c r="C34" s="29">
        <v>1.1974622684584499</v>
      </c>
      <c r="D34" s="29">
        <v>1.24779668592947</v>
      </c>
      <c r="E34" s="29">
        <v>1.00837374787349</v>
      </c>
      <c r="F34" s="29">
        <v>1.0031253254472401</v>
      </c>
      <c r="G34" s="29">
        <v>1.1226273196999099</v>
      </c>
      <c r="H34" s="29">
        <v>1.0162085702714601</v>
      </c>
      <c r="I34" s="29">
        <v>1.08194964850551</v>
      </c>
      <c r="J34" s="29">
        <v>1.1951287572667499</v>
      </c>
      <c r="K34" s="29">
        <v>1.05599689359356</v>
      </c>
      <c r="L34" s="29">
        <v>0.57952722846718197</v>
      </c>
      <c r="M34" s="29">
        <v>1.03666902879161</v>
      </c>
      <c r="N34" s="29">
        <v>1.0060461885473999</v>
      </c>
      <c r="O34" s="29">
        <v>0.99463189194573898</v>
      </c>
      <c r="P34" s="29">
        <v>0.92311107611800602</v>
      </c>
      <c r="Q34" s="29">
        <v>1.0989205353979901</v>
      </c>
      <c r="R34" s="29">
        <v>1.11263828090043</v>
      </c>
      <c r="S34" s="29">
        <v>1.07686686918623</v>
      </c>
      <c r="T34" s="29">
        <v>1.0270120964368701</v>
      </c>
      <c r="U34" s="29">
        <v>0.82903316877393796</v>
      </c>
      <c r="V34" s="29">
        <v>0.96634407178543902</v>
      </c>
      <c r="W34" s="29">
        <v>0.73661224605817599</v>
      </c>
      <c r="X34" s="29">
        <v>0.88226038220837</v>
      </c>
      <c r="Y34" s="29">
        <v>0.696180277333319</v>
      </c>
      <c r="Z34" s="29">
        <v>0.453779397091713</v>
      </c>
      <c r="AA34" s="29">
        <v>1.1713633170650299</v>
      </c>
      <c r="AB34" s="29">
        <v>0.86986289186134702</v>
      </c>
      <c r="AC34" s="29">
        <v>1.0064101754288299</v>
      </c>
      <c r="AD34" s="29">
        <v>1.41682195470948</v>
      </c>
      <c r="AE34" s="29">
        <v>1.0335305819004701</v>
      </c>
      <c r="AF34" s="29">
        <v>1.2467310390855699</v>
      </c>
      <c r="AG34" s="29">
        <v>1.07904414698202</v>
      </c>
      <c r="AH34" s="29">
        <v>0.91351043503155005</v>
      </c>
      <c r="AI34" s="29">
        <v>0.92946027799685305</v>
      </c>
      <c r="AJ34" s="29">
        <v>0.97918795915619306</v>
      </c>
      <c r="AK34" s="8"/>
    </row>
    <row r="35" spans="1:37" ht="14.45">
      <c r="A35" s="5" t="s">
        <v>42</v>
      </c>
      <c r="B35" s="29">
        <v>0.99105804810838405</v>
      </c>
      <c r="C35" s="29">
        <v>1.1314296892254001</v>
      </c>
      <c r="D35" s="29">
        <v>1.2079288084006601</v>
      </c>
      <c r="E35" s="29">
        <v>1.0127904591214201</v>
      </c>
      <c r="F35" s="29">
        <v>0.95629625499551396</v>
      </c>
      <c r="G35" s="29">
        <v>1.0334635641168399</v>
      </c>
      <c r="H35" s="29">
        <v>1.0305494931480299</v>
      </c>
      <c r="I35" s="29">
        <v>0.94253339037557804</v>
      </c>
      <c r="J35" s="29">
        <v>1.14236149796377</v>
      </c>
      <c r="K35" s="29">
        <v>1.1714742715220701</v>
      </c>
      <c r="L35" s="29">
        <v>0.59947001677478795</v>
      </c>
      <c r="M35" s="29">
        <v>0.95623947655516195</v>
      </c>
      <c r="N35" s="29">
        <v>1.00977871110902</v>
      </c>
      <c r="O35" s="29">
        <v>1.0148138966671501</v>
      </c>
      <c r="P35" s="29">
        <v>1.1973506665120399</v>
      </c>
      <c r="Q35" s="29">
        <v>1.0424256958338001</v>
      </c>
      <c r="R35" s="29">
        <v>1.0487713851643701</v>
      </c>
      <c r="S35" s="29">
        <v>1.15075819781704</v>
      </c>
      <c r="T35" s="29">
        <v>0.99924925271669895</v>
      </c>
      <c r="U35" s="29">
        <v>0.88052830856090603</v>
      </c>
      <c r="V35" s="29">
        <v>1.04526262612883</v>
      </c>
      <c r="W35" s="29">
        <v>0.98535901505936596</v>
      </c>
      <c r="X35" s="29">
        <v>0.92243055261832596</v>
      </c>
      <c r="Y35" s="29">
        <v>0.77523166650518505</v>
      </c>
      <c r="Z35" s="29">
        <v>0.48391929799966199</v>
      </c>
      <c r="AA35" s="29">
        <v>1.18405190660543</v>
      </c>
      <c r="AB35" s="29">
        <v>0.92228587975271803</v>
      </c>
      <c r="AC35" s="29">
        <v>0.95612452866307296</v>
      </c>
      <c r="AD35" s="29">
        <v>1.2966859015502701</v>
      </c>
      <c r="AE35" s="29">
        <v>1.02296457057071</v>
      </c>
      <c r="AF35" s="29">
        <v>1.0123995947017499</v>
      </c>
      <c r="AG35" s="29">
        <v>1.0657680545642401</v>
      </c>
      <c r="AH35" s="29">
        <v>0.94563719624649401</v>
      </c>
      <c r="AI35" s="29">
        <v>0.94521275985743902</v>
      </c>
      <c r="AJ35" s="29">
        <v>0.97724115649075505</v>
      </c>
      <c r="AK35" s="8"/>
    </row>
    <row r="36" spans="1:37" ht="14.45">
      <c r="A36" s="5" t="s">
        <v>43</v>
      </c>
      <c r="B36" s="29">
        <v>1.1926606286647501</v>
      </c>
      <c r="C36" s="29">
        <v>0.77946453647509595</v>
      </c>
      <c r="D36" s="29">
        <v>1.07856084368148</v>
      </c>
      <c r="E36" s="29">
        <v>1.18786692322899</v>
      </c>
      <c r="F36" s="29">
        <v>0.98397128958522595</v>
      </c>
      <c r="G36" s="29">
        <v>0.98321485258605301</v>
      </c>
      <c r="H36" s="29">
        <v>1.07056533024585</v>
      </c>
      <c r="I36" s="29">
        <v>1.2304746611395301</v>
      </c>
      <c r="J36" s="29">
        <v>0.90807552893874299</v>
      </c>
      <c r="K36" s="29">
        <v>1.11212698119732</v>
      </c>
      <c r="L36" s="29">
        <v>0.89174846164426003</v>
      </c>
      <c r="M36" s="29">
        <v>1.0483008908868801</v>
      </c>
      <c r="N36" s="29">
        <v>1.37634117974731</v>
      </c>
      <c r="O36" s="29">
        <v>1.3310876692065301</v>
      </c>
      <c r="P36" s="29">
        <v>1.1494161708533801</v>
      </c>
      <c r="Q36" s="29">
        <v>1.1084785488471101</v>
      </c>
      <c r="R36" s="29">
        <v>1.2236520159027799</v>
      </c>
      <c r="S36" s="29">
        <v>1.1283575010509601</v>
      </c>
      <c r="T36" s="29">
        <v>1.0579151811562999</v>
      </c>
      <c r="U36" s="29">
        <v>0.829069895788209</v>
      </c>
      <c r="V36" s="29">
        <v>1.16531163694704</v>
      </c>
      <c r="W36" s="29">
        <v>0.99491050827198502</v>
      </c>
      <c r="X36" s="29">
        <v>1.1373927982768901</v>
      </c>
      <c r="Y36" s="29">
        <v>0.72188130248510596</v>
      </c>
      <c r="Z36" s="29">
        <v>0.69958418293241498</v>
      </c>
      <c r="AA36" s="29">
        <v>1.31949996136081</v>
      </c>
      <c r="AB36" s="29">
        <v>0.84545303553759998</v>
      </c>
      <c r="AC36" s="29">
        <v>1.13952140516699</v>
      </c>
      <c r="AD36" s="29">
        <v>1.38894096434467</v>
      </c>
      <c r="AE36" s="29">
        <v>0.99171265147930898</v>
      </c>
      <c r="AF36" s="29">
        <v>0.99524251731041802</v>
      </c>
      <c r="AG36" s="29">
        <v>0.92986012268393003</v>
      </c>
      <c r="AH36" s="29">
        <v>0.92117295229870499</v>
      </c>
      <c r="AI36" s="29">
        <v>1.21109204023754</v>
      </c>
      <c r="AJ36" s="29">
        <v>1.1798663353524399</v>
      </c>
      <c r="AK36" s="8"/>
    </row>
    <row r="37" spans="1:37" ht="14.45">
      <c r="A37" s="5" t="s">
        <v>44</v>
      </c>
      <c r="B37" s="29">
        <v>1.02999005603625</v>
      </c>
      <c r="C37" s="29">
        <v>1.40451377736139</v>
      </c>
      <c r="D37" s="29">
        <v>1.34208502095819</v>
      </c>
      <c r="E37" s="29">
        <v>0.92644363659546203</v>
      </c>
      <c r="F37" s="29">
        <v>1.12221421240515</v>
      </c>
      <c r="G37" s="29">
        <v>1.03247619376608</v>
      </c>
      <c r="H37" s="29">
        <v>1.01923850175619</v>
      </c>
      <c r="I37" s="29">
        <v>1.1077058151374499</v>
      </c>
      <c r="J37" s="29">
        <v>1.11691225803879</v>
      </c>
      <c r="K37" s="29">
        <v>1.1100138072893899</v>
      </c>
      <c r="L37" s="29">
        <v>0.58061416905136998</v>
      </c>
      <c r="M37" s="29">
        <v>1.0303136448569501</v>
      </c>
      <c r="N37" s="29">
        <v>1.2665936353898499</v>
      </c>
      <c r="O37" s="29">
        <v>1.0605565877006</v>
      </c>
      <c r="P37" s="29">
        <v>1.3654003215624599</v>
      </c>
      <c r="Q37" s="29">
        <v>1.1599582442543299</v>
      </c>
      <c r="R37" s="29">
        <v>1.2629676620202099</v>
      </c>
      <c r="S37" s="29">
        <v>1.1892103345354099</v>
      </c>
      <c r="T37" s="29">
        <v>0.87523384169511798</v>
      </c>
      <c r="U37" s="29">
        <v>1.09678647059651</v>
      </c>
      <c r="V37" s="29">
        <v>0.95030788549456602</v>
      </c>
      <c r="W37" s="29">
        <v>1.1938838126156499</v>
      </c>
      <c r="X37" s="29">
        <v>0.602520909823553</v>
      </c>
      <c r="Y37" s="29">
        <v>0.78383440435143403</v>
      </c>
      <c r="Z37" s="29">
        <v>0.95668144723958704</v>
      </c>
      <c r="AA37" s="29">
        <v>1.19168219105627</v>
      </c>
      <c r="AB37" s="29">
        <v>1.1977567577128101</v>
      </c>
      <c r="AC37" s="29">
        <v>1.0778626406307601</v>
      </c>
      <c r="AD37" s="29">
        <v>1.5897301821566101</v>
      </c>
      <c r="AE37" s="29">
        <v>1.10193629264201</v>
      </c>
      <c r="AF37" s="29">
        <v>1.46844658690893</v>
      </c>
      <c r="AG37" s="29">
        <v>1.21557593198708</v>
      </c>
      <c r="AH37" s="29">
        <v>1.0367211788203901</v>
      </c>
      <c r="AI37" s="29">
        <v>1.2190488168803699</v>
      </c>
      <c r="AJ37" s="29">
        <v>1.0907989765692201</v>
      </c>
      <c r="AK37" s="8"/>
    </row>
    <row r="38" spans="1:37" ht="14.45">
      <c r="A38" s="5" t="s">
        <v>45</v>
      </c>
      <c r="B38" s="29">
        <v>0.97061770075252896</v>
      </c>
      <c r="C38" s="29">
        <v>1.12257895278263</v>
      </c>
      <c r="D38" s="29">
        <v>1.1895577800937001</v>
      </c>
      <c r="E38" s="29">
        <v>1.0797284132795699</v>
      </c>
      <c r="F38" s="29">
        <v>1.0162976014038401</v>
      </c>
      <c r="G38" s="29">
        <v>0.97500725596067805</v>
      </c>
      <c r="H38" s="29">
        <v>0.95069471504404501</v>
      </c>
      <c r="I38" s="29">
        <v>1.0192656717547</v>
      </c>
      <c r="J38" s="29">
        <v>1.01828889233439</v>
      </c>
      <c r="K38" s="29">
        <v>1.2717356636022801</v>
      </c>
      <c r="L38" s="29">
        <v>0.57788966482970805</v>
      </c>
      <c r="M38" s="29">
        <v>1.0482117746103601</v>
      </c>
      <c r="N38" s="29">
        <v>1.13386540989091</v>
      </c>
      <c r="O38" s="29">
        <v>1.13147688096254</v>
      </c>
      <c r="P38" s="29">
        <v>1.1501255990786601</v>
      </c>
      <c r="Q38" s="29">
        <v>1.0405268377328301</v>
      </c>
      <c r="R38" s="29">
        <v>1.1313289990467099</v>
      </c>
      <c r="S38" s="29">
        <v>1.05995788336703</v>
      </c>
      <c r="T38" s="29">
        <v>0.96783147130605895</v>
      </c>
      <c r="U38" s="29">
        <v>0.96492961177042103</v>
      </c>
      <c r="V38" s="29">
        <v>1.1187110503981099</v>
      </c>
      <c r="W38" s="29">
        <v>0.84922609628554202</v>
      </c>
      <c r="X38" s="29">
        <v>0.77484889798862</v>
      </c>
      <c r="Y38" s="29">
        <v>0.93267409234367804</v>
      </c>
      <c r="Z38" s="29">
        <v>0.83025758275682304</v>
      </c>
      <c r="AA38" s="29">
        <v>1.29764481699351</v>
      </c>
      <c r="AB38" s="29">
        <v>1.13866568536325</v>
      </c>
      <c r="AC38" s="29">
        <v>1.08018740504498</v>
      </c>
      <c r="AD38" s="29">
        <v>1.3589560727654</v>
      </c>
      <c r="AE38" s="29">
        <v>1.0154110025632901</v>
      </c>
      <c r="AF38" s="29">
        <v>1.09138730410186</v>
      </c>
      <c r="AG38" s="29">
        <v>1.17574397529513</v>
      </c>
      <c r="AH38" s="29">
        <v>0.95369508234799305</v>
      </c>
      <c r="AI38" s="29">
        <v>1.0513535146492701</v>
      </c>
      <c r="AJ38" s="29">
        <v>0.94347880916284299</v>
      </c>
      <c r="AK38" s="8"/>
    </row>
    <row r="39" spans="1:37" ht="14.45">
      <c r="A39" s="5" t="s">
        <v>46</v>
      </c>
      <c r="B39" s="29">
        <v>0.90471619455647601</v>
      </c>
      <c r="C39" s="29">
        <v>1.15347059456382</v>
      </c>
      <c r="D39" s="29">
        <v>1.0812298802632601</v>
      </c>
      <c r="E39" s="29">
        <v>0.929350612596748</v>
      </c>
      <c r="F39" s="29">
        <v>0.97267647521293199</v>
      </c>
      <c r="G39" s="29">
        <v>0.98427161320404399</v>
      </c>
      <c r="H39" s="29">
        <v>0.87865068330607499</v>
      </c>
      <c r="I39" s="29">
        <v>0.89333581782076799</v>
      </c>
      <c r="J39" s="29">
        <v>1.0894368847154901</v>
      </c>
      <c r="K39" s="29">
        <v>0.89247329021350497</v>
      </c>
      <c r="L39" s="29">
        <v>0.42326766612096001</v>
      </c>
      <c r="M39" s="29">
        <v>1.0323327607734301</v>
      </c>
      <c r="N39" s="29">
        <v>0.99340374222206596</v>
      </c>
      <c r="O39" s="29">
        <v>0.81370375888189095</v>
      </c>
      <c r="P39" s="29">
        <v>0.85297460852936802</v>
      </c>
      <c r="Q39" s="29">
        <v>0.85033437795593603</v>
      </c>
      <c r="R39" s="29">
        <v>1.02762746136446</v>
      </c>
      <c r="S39" s="29">
        <v>0.97367955484248803</v>
      </c>
      <c r="T39" s="29">
        <v>0.87446611748081005</v>
      </c>
      <c r="U39" s="29">
        <v>0.51925381455847697</v>
      </c>
      <c r="V39" s="29">
        <v>1.1685948667224699</v>
      </c>
      <c r="W39" s="29">
        <v>0.70072167072582503</v>
      </c>
      <c r="X39" s="29">
        <v>0.51862781572110805</v>
      </c>
      <c r="Y39" s="29">
        <v>0.67406253429229601</v>
      </c>
      <c r="Z39" s="29">
        <v>0.15079259810937801</v>
      </c>
      <c r="AA39" s="29">
        <v>1.07497809140838</v>
      </c>
      <c r="AB39" s="29">
        <v>0.92281357557891797</v>
      </c>
      <c r="AC39" s="29">
        <v>0.84811805945808905</v>
      </c>
      <c r="AD39" s="29">
        <v>1.4697174157889401</v>
      </c>
      <c r="AE39" s="29">
        <v>0.91061274724070096</v>
      </c>
      <c r="AF39" s="29">
        <v>0.77711843858430596</v>
      </c>
      <c r="AG39" s="29">
        <v>0.76170604285219601</v>
      </c>
      <c r="AH39" s="29">
        <v>0.84805500220057095</v>
      </c>
      <c r="AI39" s="29">
        <v>0.84496817501525001</v>
      </c>
      <c r="AJ39" s="29">
        <v>0.93689638606455905</v>
      </c>
      <c r="AK39" s="8"/>
    </row>
    <row r="40" spans="1:37" ht="14.45">
      <c r="A40" s="5" t="s">
        <v>47</v>
      </c>
      <c r="B40" s="29">
        <v>0.880297549679814</v>
      </c>
      <c r="C40" s="29">
        <v>1.2309036637347699</v>
      </c>
      <c r="D40" s="29">
        <v>1.1813942837990501</v>
      </c>
      <c r="E40" s="29">
        <v>0.93623938566988096</v>
      </c>
      <c r="F40" s="29">
        <v>1.10766678095638</v>
      </c>
      <c r="G40" s="29">
        <v>1.0257123760390801</v>
      </c>
      <c r="H40" s="29">
        <v>0.94585119594884604</v>
      </c>
      <c r="I40" s="29">
        <v>0.62782939859693399</v>
      </c>
      <c r="J40" s="29">
        <v>0.95100187450787399</v>
      </c>
      <c r="K40" s="29">
        <v>1.0195799356636099</v>
      </c>
      <c r="L40" s="29">
        <v>0.52056980057727198</v>
      </c>
      <c r="M40" s="29">
        <v>1.0807569534495101</v>
      </c>
      <c r="N40" s="29">
        <v>1.09922538312755</v>
      </c>
      <c r="O40" s="29">
        <v>1.0450438174919801</v>
      </c>
      <c r="P40" s="29">
        <v>0.96142871366597005</v>
      </c>
      <c r="Q40" s="29">
        <v>0.87829084547456004</v>
      </c>
      <c r="R40" s="29">
        <v>1.12096193802746</v>
      </c>
      <c r="S40" s="29">
        <v>0.92490815001252502</v>
      </c>
      <c r="T40" s="29">
        <v>0.89890298370680899</v>
      </c>
      <c r="U40" s="29">
        <v>0.95182265824975798</v>
      </c>
      <c r="V40" s="29">
        <v>1.1732054475651601</v>
      </c>
      <c r="W40" s="29">
        <v>0.61886331290137397</v>
      </c>
      <c r="X40" s="29">
        <v>0.78300923058093097</v>
      </c>
      <c r="Y40" s="29">
        <v>0.646927085843224</v>
      </c>
      <c r="Z40" s="29">
        <v>0.56168395994689801</v>
      </c>
      <c r="AA40" s="29">
        <v>1.2859645120705701</v>
      </c>
      <c r="AB40" s="29">
        <v>0.97501493313999599</v>
      </c>
      <c r="AC40" s="29">
        <v>0.87095651296417698</v>
      </c>
      <c r="AD40" s="29">
        <v>1.53289759941341</v>
      </c>
      <c r="AE40" s="29">
        <v>1.0075986484481401</v>
      </c>
      <c r="AF40" s="29">
        <v>1.3275137651583599</v>
      </c>
      <c r="AG40" s="29">
        <v>1.0172258480134899</v>
      </c>
      <c r="AH40" s="29">
        <v>1.0084359894345001</v>
      </c>
      <c r="AI40" s="29">
        <v>1.08836505264048</v>
      </c>
      <c r="AJ40" s="29">
        <v>1.0203739079885801</v>
      </c>
      <c r="AK40" s="8"/>
    </row>
    <row r="41" spans="1:37" ht="14.45">
      <c r="A41" s="5" t="s">
        <v>48</v>
      </c>
      <c r="B41" s="29">
        <v>1.1902260884704501</v>
      </c>
      <c r="C41" s="29">
        <v>1.1958064946495</v>
      </c>
      <c r="D41" s="29">
        <v>1.22443567403216</v>
      </c>
      <c r="E41" s="29">
        <v>1.2631241706290901</v>
      </c>
      <c r="F41" s="29">
        <v>1.0774532214280601</v>
      </c>
      <c r="G41" s="29">
        <v>1.2325277725792001</v>
      </c>
      <c r="H41" s="29">
        <v>1.16505490956668</v>
      </c>
      <c r="I41" s="29">
        <v>1.5267240196785301</v>
      </c>
      <c r="J41" s="29">
        <v>1.14877940974597</v>
      </c>
      <c r="K41" s="29">
        <v>1.1292279989738401</v>
      </c>
      <c r="L41" s="29">
        <v>0.79528756607172701</v>
      </c>
      <c r="M41" s="29">
        <v>1.02559680866922</v>
      </c>
      <c r="N41" s="29">
        <v>1.1342531216329801</v>
      </c>
      <c r="O41" s="29">
        <v>0.87432386135303997</v>
      </c>
      <c r="P41" s="29">
        <v>1.1741630567458501</v>
      </c>
      <c r="Q41" s="29">
        <v>1.3436716987445201</v>
      </c>
      <c r="R41" s="29">
        <v>1.3037431729903799</v>
      </c>
      <c r="S41" s="29">
        <v>1.21448063813856</v>
      </c>
      <c r="T41" s="29">
        <v>1.1440989785191</v>
      </c>
      <c r="U41" s="29">
        <v>1.02265930879555</v>
      </c>
      <c r="V41" s="29">
        <v>1.2970201007931399</v>
      </c>
      <c r="W41" s="29">
        <v>1.11523831909523</v>
      </c>
      <c r="X41" s="29">
        <v>0.789161119806296</v>
      </c>
      <c r="Y41" s="29">
        <v>0.66835976217901705</v>
      </c>
      <c r="Z41" s="29">
        <v>1.00331227807123</v>
      </c>
      <c r="AA41" s="29">
        <v>1.2622806161489899</v>
      </c>
      <c r="AB41" s="29">
        <v>0.70034743978790504</v>
      </c>
      <c r="AC41" s="29">
        <v>1.1080258377288801</v>
      </c>
      <c r="AD41" s="29">
        <v>1.1468620385358701</v>
      </c>
      <c r="AE41" s="29">
        <v>1.0118253671467301</v>
      </c>
      <c r="AF41" s="29">
        <v>1.1829160452162</v>
      </c>
      <c r="AG41" s="29">
        <v>1.27242870295233</v>
      </c>
      <c r="AH41" s="29">
        <v>1.0286964798410401</v>
      </c>
      <c r="AI41" s="29">
        <v>0.96447185321651097</v>
      </c>
      <c r="AJ41" s="29">
        <v>1.19122760694229</v>
      </c>
      <c r="AK41" s="8"/>
    </row>
    <row r="42" spans="1:37" ht="14.45">
      <c r="A42" s="5" t="s">
        <v>49</v>
      </c>
      <c r="B42" s="29">
        <v>1.1405699028732299</v>
      </c>
      <c r="C42" s="29">
        <v>1.08175053489399</v>
      </c>
      <c r="D42" s="29">
        <v>1.12001030193152</v>
      </c>
      <c r="E42" s="29">
        <v>1.04363424334739</v>
      </c>
      <c r="F42" s="29">
        <v>0.98312239841020599</v>
      </c>
      <c r="G42" s="29">
        <v>1.04187906699636</v>
      </c>
      <c r="H42" s="29">
        <v>0.98796288099483298</v>
      </c>
      <c r="I42" s="29">
        <v>1.1725893419287301</v>
      </c>
      <c r="J42" s="29">
        <v>1.10232451861071</v>
      </c>
      <c r="K42" s="29">
        <v>0.99439732063904995</v>
      </c>
      <c r="L42" s="29">
        <v>0.45214768694324198</v>
      </c>
      <c r="M42" s="29">
        <v>1.03159980519323</v>
      </c>
      <c r="N42" s="29">
        <v>1.0867225536674601</v>
      </c>
      <c r="O42" s="29">
        <v>0.96786073250998295</v>
      </c>
      <c r="P42" s="29">
        <v>0.96933772279201302</v>
      </c>
      <c r="Q42" s="29">
        <v>0.91794287157100196</v>
      </c>
      <c r="R42" s="29">
        <v>1.0460112343247301</v>
      </c>
      <c r="S42" s="29">
        <v>0.94024917019245402</v>
      </c>
      <c r="T42" s="29">
        <v>0.98743121787508104</v>
      </c>
      <c r="U42" s="29">
        <v>0.57410742228503198</v>
      </c>
      <c r="V42" s="29">
        <v>1.0842762176941501</v>
      </c>
      <c r="W42" s="29">
        <v>0.78774334955330605</v>
      </c>
      <c r="X42" s="29">
        <v>0.50784799424354599</v>
      </c>
      <c r="Y42" s="29">
        <v>0.802317510417351</v>
      </c>
      <c r="Z42" s="29">
        <v>0.38792541367585098</v>
      </c>
      <c r="AA42" s="29">
        <v>1.3128777859917899</v>
      </c>
      <c r="AB42" s="29">
        <v>1.01399566018698</v>
      </c>
      <c r="AC42" s="29">
        <v>1.0471586803570601</v>
      </c>
      <c r="AD42" s="29">
        <v>1.1669314067027501</v>
      </c>
      <c r="AE42" s="29">
        <v>0.95240697611460701</v>
      </c>
      <c r="AF42" s="29">
        <v>1.2757072175458799</v>
      </c>
      <c r="AG42" s="29">
        <v>1.0340921242704</v>
      </c>
      <c r="AH42" s="29">
        <v>1.0370180088007199</v>
      </c>
      <c r="AI42" s="29">
        <v>1.07428192441718</v>
      </c>
      <c r="AJ42" s="29">
        <v>0.91866708733150104</v>
      </c>
      <c r="AK42" s="8"/>
    </row>
    <row r="43" spans="1:37" ht="14.45">
      <c r="A43" s="5" t="s">
        <v>50</v>
      </c>
      <c r="B43" s="29">
        <v>0.52504092274654701</v>
      </c>
      <c r="C43" s="29">
        <v>0.91677923976239395</v>
      </c>
      <c r="D43" s="29">
        <v>0.746416436304986</v>
      </c>
      <c r="E43" s="29">
        <v>0.58096412924180396</v>
      </c>
      <c r="F43" s="29">
        <v>0.63178833931582501</v>
      </c>
      <c r="G43" s="29">
        <v>0.624728069517554</v>
      </c>
      <c r="H43" s="29">
        <v>0.62644659722483098</v>
      </c>
      <c r="I43" s="29">
        <v>0.81628728793668304</v>
      </c>
      <c r="J43" s="29">
        <v>0.67216927115117298</v>
      </c>
      <c r="K43" s="29">
        <v>0.61400013374963802</v>
      </c>
      <c r="L43" s="29">
        <v>0.40045043893591797</v>
      </c>
      <c r="M43" s="29">
        <v>0.73440332709151801</v>
      </c>
      <c r="N43" s="29">
        <v>0.61148521886706897</v>
      </c>
      <c r="O43" s="29">
        <v>0.69634494769653499</v>
      </c>
      <c r="P43" s="29">
        <v>0.59369483862077899</v>
      </c>
      <c r="Q43" s="29">
        <v>0.73617831598667804</v>
      </c>
      <c r="R43" s="29">
        <v>0.77491458120768497</v>
      </c>
      <c r="S43" s="29">
        <v>0.72781822351897096</v>
      </c>
      <c r="T43" s="29">
        <v>0.64823958405488802</v>
      </c>
      <c r="U43" s="29">
        <v>0.53604440210892101</v>
      </c>
      <c r="V43" s="29">
        <v>0.59154275940985102</v>
      </c>
      <c r="W43" s="29">
        <v>0.50143914630445896</v>
      </c>
      <c r="X43" s="29">
        <v>0.75224695054541102</v>
      </c>
      <c r="Y43" s="29">
        <v>0.44892003011258302</v>
      </c>
      <c r="Z43" s="29">
        <v>0.31239778704764698</v>
      </c>
      <c r="AA43" s="29">
        <v>0.78386897246489595</v>
      </c>
      <c r="AB43" s="29">
        <v>0.645610792631922</v>
      </c>
      <c r="AC43" s="29">
        <v>0.70820100605141401</v>
      </c>
      <c r="AD43" s="29">
        <v>0.94580004256950101</v>
      </c>
      <c r="AE43" s="29">
        <v>0.668273648595064</v>
      </c>
      <c r="AF43" s="29">
        <v>0.66859362700905201</v>
      </c>
      <c r="AG43" s="29">
        <v>0.59201201156202898</v>
      </c>
      <c r="AH43" s="29">
        <v>0.65820511387189296</v>
      </c>
      <c r="AI43" s="29">
        <v>0.60269290477878901</v>
      </c>
      <c r="AJ43" s="29">
        <v>0.58795822967207301</v>
      </c>
      <c r="AK43" s="8"/>
    </row>
    <row r="44" spans="1:37" ht="14.45">
      <c r="A44" s="5" t="s">
        <v>51</v>
      </c>
      <c r="B44" s="29">
        <v>1.2071564031644899</v>
      </c>
      <c r="C44" s="29">
        <v>1.33474190881368</v>
      </c>
      <c r="D44" s="29">
        <v>1.32436209715294</v>
      </c>
      <c r="E44" s="29">
        <v>1.1043762012604901</v>
      </c>
      <c r="F44" s="29">
        <v>1.23254594000784</v>
      </c>
      <c r="G44" s="29">
        <v>1.1713909169236201</v>
      </c>
      <c r="H44" s="29">
        <v>1.26164257902401</v>
      </c>
      <c r="I44" s="29">
        <v>1.2837788354197299</v>
      </c>
      <c r="J44" s="29">
        <v>1.3016841967550701</v>
      </c>
      <c r="K44" s="29">
        <v>1.11103638607324</v>
      </c>
      <c r="L44" s="29">
        <v>0.91965962238004495</v>
      </c>
      <c r="M44" s="29">
        <v>1.17713440383364</v>
      </c>
      <c r="N44" s="29">
        <v>1.15706997832027</v>
      </c>
      <c r="O44" s="29">
        <v>1.25889142802759</v>
      </c>
      <c r="P44" s="29">
        <v>1.11028762224972</v>
      </c>
      <c r="Q44" s="29">
        <v>1.14642482579222</v>
      </c>
      <c r="R44" s="29">
        <v>1.2953717427829099</v>
      </c>
      <c r="S44" s="29">
        <v>1.14318622864093</v>
      </c>
      <c r="T44" s="29">
        <v>1.1371383997122</v>
      </c>
      <c r="U44" s="29">
        <v>1.1726050490603901</v>
      </c>
      <c r="V44" s="29">
        <v>1.3622140116022701</v>
      </c>
      <c r="W44" s="29">
        <v>0.82486576793831201</v>
      </c>
      <c r="X44" s="29">
        <v>1.1723998743188799</v>
      </c>
      <c r="Y44" s="29">
        <v>0.82645527768695703</v>
      </c>
      <c r="Z44" s="29">
        <v>0.68529524717472801</v>
      </c>
      <c r="AA44" s="29">
        <v>1.34504604222293</v>
      </c>
      <c r="AB44" s="29">
        <v>0.97982015039797699</v>
      </c>
      <c r="AC44" s="29">
        <v>1.0726963742423401</v>
      </c>
      <c r="AD44" s="29">
        <v>1.5937163358495401</v>
      </c>
      <c r="AE44" s="29">
        <v>1.1666616516558901</v>
      </c>
      <c r="AF44" s="29">
        <v>1.4197000695137101</v>
      </c>
      <c r="AG44" s="29">
        <v>1.33585160269031</v>
      </c>
      <c r="AH44" s="29">
        <v>1.1569017546387199</v>
      </c>
      <c r="AI44" s="29">
        <v>1.22787506690084</v>
      </c>
      <c r="AJ44" s="29">
        <v>1.05373009371721</v>
      </c>
      <c r="AK44" s="8"/>
    </row>
    <row r="45" spans="1:37" ht="14.45">
      <c r="A45" s="5" t="s">
        <v>52</v>
      </c>
      <c r="B45" s="29">
        <v>0.92092156494792199</v>
      </c>
      <c r="C45" s="29">
        <v>1.0777423512325099</v>
      </c>
      <c r="D45" s="29">
        <v>1.06986847293101</v>
      </c>
      <c r="E45" s="29">
        <v>1.0687823872101101</v>
      </c>
      <c r="F45" s="29">
        <v>1.1295585849602301</v>
      </c>
      <c r="G45" s="29">
        <v>1.00851415118105</v>
      </c>
      <c r="H45" s="29">
        <v>0.95499837987553104</v>
      </c>
      <c r="I45" s="29">
        <v>1.1947948015459999</v>
      </c>
      <c r="J45" s="29">
        <v>1.0790777864149499</v>
      </c>
      <c r="K45" s="29">
        <v>1.1338083343046099</v>
      </c>
      <c r="L45" s="29">
        <v>0.639644826838907</v>
      </c>
      <c r="M45" s="29">
        <v>1.0026260529708499</v>
      </c>
      <c r="N45" s="29">
        <v>1.13915758682181</v>
      </c>
      <c r="O45" s="29">
        <v>1.0732966354193001</v>
      </c>
      <c r="P45" s="29">
        <v>1.0806338202225401</v>
      </c>
      <c r="Q45" s="29">
        <v>1.0238181990216599</v>
      </c>
      <c r="R45" s="29">
        <v>1.14924217419115</v>
      </c>
      <c r="S45" s="29">
        <v>1.2400562243752999</v>
      </c>
      <c r="T45" s="29">
        <v>0.97413092082943697</v>
      </c>
      <c r="U45" s="29">
        <v>1.1441072995144801</v>
      </c>
      <c r="V45" s="29">
        <v>1.2256711766895001</v>
      </c>
      <c r="W45" s="29">
        <v>0.93571621930916904</v>
      </c>
      <c r="X45" s="29">
        <v>1.2477505428706901</v>
      </c>
      <c r="Y45" s="29">
        <v>0.84120719715149705</v>
      </c>
      <c r="Z45" s="29">
        <v>0.67620041007117904</v>
      </c>
      <c r="AA45" s="29">
        <v>1.21241833583868</v>
      </c>
      <c r="AB45" s="29">
        <v>1.13610466771056</v>
      </c>
      <c r="AC45" s="29">
        <v>1.06999670423974</v>
      </c>
      <c r="AD45" s="29">
        <v>1.26408909275882</v>
      </c>
      <c r="AE45" s="29">
        <v>1.0267646520968601</v>
      </c>
      <c r="AF45" s="29">
        <v>1.1323094548608399</v>
      </c>
      <c r="AG45" s="29">
        <v>1.08151752603172</v>
      </c>
      <c r="AH45" s="29">
        <v>0.96834668114645495</v>
      </c>
      <c r="AI45" s="29">
        <v>1.1644874581720699</v>
      </c>
      <c r="AJ45" s="29">
        <v>1.0772932394132499</v>
      </c>
      <c r="AK45" s="8"/>
    </row>
    <row r="46" spans="1:37" ht="14.45">
      <c r="A46" s="5" t="s">
        <v>53</v>
      </c>
      <c r="B46" s="29">
        <v>1.1945521857483501</v>
      </c>
      <c r="C46" s="29">
        <v>1.1603214926091201</v>
      </c>
      <c r="D46" s="29">
        <v>1.35166046354415</v>
      </c>
      <c r="E46" s="29">
        <v>1.5386348002161401</v>
      </c>
      <c r="F46" s="29">
        <v>0.93910836088176597</v>
      </c>
      <c r="G46" s="29">
        <v>1.20206610172838</v>
      </c>
      <c r="H46" s="29">
        <v>1.6481467158469101</v>
      </c>
      <c r="I46" s="29">
        <v>1.5741439838429101</v>
      </c>
      <c r="J46" s="29">
        <v>1.1657619463221001</v>
      </c>
      <c r="K46" s="29">
        <v>1.6877546279824001</v>
      </c>
      <c r="L46" s="29">
        <v>0.567990658796792</v>
      </c>
      <c r="M46" s="29">
        <v>1.33036081454786</v>
      </c>
      <c r="N46" s="29">
        <v>1.2807684460875199</v>
      </c>
      <c r="O46" s="29">
        <v>1.2257219018853101</v>
      </c>
      <c r="P46" s="29">
        <v>1.69152928519409</v>
      </c>
      <c r="Q46" s="29">
        <v>1.52741811973182</v>
      </c>
      <c r="R46" s="29">
        <v>1.4681594710752399</v>
      </c>
      <c r="S46" s="29">
        <v>1.5504434606464499</v>
      </c>
      <c r="T46" s="29">
        <v>1.2344452577084699</v>
      </c>
      <c r="U46" s="29">
        <v>0.99661728790396098</v>
      </c>
      <c r="V46" s="29">
        <v>1.3348621963217799</v>
      </c>
      <c r="W46" s="29">
        <v>1.3885932285951399</v>
      </c>
      <c r="X46" s="29">
        <v>1.03274646757837</v>
      </c>
      <c r="Y46" s="29">
        <v>0.58017563996200205</v>
      </c>
      <c r="Z46" s="29">
        <v>0.66355178511456403</v>
      </c>
      <c r="AA46" s="29">
        <v>1.2386090456766601</v>
      </c>
      <c r="AB46" s="29">
        <v>0.98014593922395199</v>
      </c>
      <c r="AC46" s="29">
        <v>1.41438347924508</v>
      </c>
      <c r="AD46" s="29">
        <v>1.8851489682953499</v>
      </c>
      <c r="AE46" s="29">
        <v>1.41967042701193</v>
      </c>
      <c r="AF46" s="29">
        <v>1.1709300007348999</v>
      </c>
      <c r="AG46" s="29">
        <v>1.38822040642461</v>
      </c>
      <c r="AH46" s="29">
        <v>0.97499949211468295</v>
      </c>
      <c r="AI46" s="29">
        <v>1.2786301706181</v>
      </c>
      <c r="AJ46" s="29">
        <v>1.2293449591996899</v>
      </c>
      <c r="AK46" s="8"/>
    </row>
    <row r="47" spans="1:37" ht="14.45">
      <c r="A47" s="5" t="s">
        <v>54</v>
      </c>
      <c r="B47" s="29">
        <v>0.82253325791346799</v>
      </c>
      <c r="C47" s="29">
        <v>0.69557899992179095</v>
      </c>
      <c r="D47" s="29">
        <v>0.86810310032877103</v>
      </c>
      <c r="E47" s="29">
        <v>0.96941745845114202</v>
      </c>
      <c r="F47" s="29">
        <v>0.71398824459935895</v>
      </c>
      <c r="G47" s="29">
        <v>0.81955487613144895</v>
      </c>
      <c r="H47" s="29">
        <v>0.89022553071893396</v>
      </c>
      <c r="I47" s="29">
        <v>0.88741418115247195</v>
      </c>
      <c r="J47" s="29">
        <v>0.75605438786013401</v>
      </c>
      <c r="K47" s="29">
        <v>0.80391130847530501</v>
      </c>
      <c r="L47" s="29">
        <v>0.35127013499634402</v>
      </c>
      <c r="M47" s="29">
        <v>0.71988312695338597</v>
      </c>
      <c r="N47" s="29">
        <v>0.72514564169984397</v>
      </c>
      <c r="O47" s="29">
        <v>0.97275739218906598</v>
      </c>
      <c r="P47" s="29">
        <v>0.82612719807380597</v>
      </c>
      <c r="Q47" s="29">
        <v>0.81386505355896899</v>
      </c>
      <c r="R47" s="29">
        <v>0.90267155109318598</v>
      </c>
      <c r="S47" s="29">
        <v>0.74851138834227404</v>
      </c>
      <c r="T47" s="29">
        <v>0.76643969898373798</v>
      </c>
      <c r="U47" s="29">
        <v>0.57371583501329204</v>
      </c>
      <c r="V47" s="29">
        <v>0.78101322709689802</v>
      </c>
      <c r="W47" s="29">
        <v>0.74190186663107205</v>
      </c>
      <c r="X47" s="29">
        <v>0.62989571548492196</v>
      </c>
      <c r="Y47" s="29">
        <v>0.60914192244898402</v>
      </c>
      <c r="Z47" s="29">
        <v>0.29889131026561599</v>
      </c>
      <c r="AA47" s="29">
        <v>0.89110027385970003</v>
      </c>
      <c r="AB47" s="29">
        <v>0.68950104592089401</v>
      </c>
      <c r="AC47" s="29">
        <v>0.85698057914546599</v>
      </c>
      <c r="AD47" s="29">
        <v>1.0729267596261201</v>
      </c>
      <c r="AE47" s="29">
        <v>0.82946545994546805</v>
      </c>
      <c r="AF47" s="29">
        <v>0.61717837476312798</v>
      </c>
      <c r="AG47" s="29">
        <v>0.75030826873693302</v>
      </c>
      <c r="AH47" s="29">
        <v>0.568381487709824</v>
      </c>
      <c r="AI47" s="29">
        <v>1.01999424033546</v>
      </c>
      <c r="AJ47" s="29">
        <v>0.76317388653339702</v>
      </c>
      <c r="AK47" s="8"/>
    </row>
    <row r="48" spans="1:37" ht="14.45">
      <c r="A48" s="5" t="s">
        <v>55</v>
      </c>
      <c r="B48" s="29">
        <v>0.97584695175116198</v>
      </c>
      <c r="C48" s="29">
        <v>1.11295538573848</v>
      </c>
      <c r="D48" s="29">
        <v>1.0587248361283801</v>
      </c>
      <c r="E48" s="29">
        <v>1.0312541278596199</v>
      </c>
      <c r="F48" s="29">
        <v>0.93823402674091605</v>
      </c>
      <c r="G48" s="29">
        <v>0.93325041538741704</v>
      </c>
      <c r="H48" s="29">
        <v>0.93499430095953495</v>
      </c>
      <c r="I48" s="29">
        <v>0.93208971446520805</v>
      </c>
      <c r="J48" s="29">
        <v>0.98224068146874999</v>
      </c>
      <c r="K48" s="29">
        <v>0.88361156248288997</v>
      </c>
      <c r="L48" s="29">
        <v>0.34265015029783402</v>
      </c>
      <c r="M48" s="29">
        <v>0.94027744003638003</v>
      </c>
      <c r="N48" s="29">
        <v>0.91369786306641199</v>
      </c>
      <c r="O48" s="29">
        <v>0.80294734339637197</v>
      </c>
      <c r="P48" s="29">
        <v>0.88695073764784205</v>
      </c>
      <c r="Q48" s="29">
        <v>0.909626757680707</v>
      </c>
      <c r="R48" s="29">
        <v>0.95783399619589804</v>
      </c>
      <c r="S48" s="29">
        <v>0.69145926833855698</v>
      </c>
      <c r="T48" s="29">
        <v>0.93723108751188999</v>
      </c>
      <c r="U48" s="29">
        <v>0.53224439728941397</v>
      </c>
      <c r="V48" s="29">
        <v>0.67024883440846905</v>
      </c>
      <c r="W48" s="29">
        <v>0.73055880178225896</v>
      </c>
      <c r="X48" s="29">
        <v>0.578334842585294</v>
      </c>
      <c r="Y48" s="29">
        <v>0.63523584399173805</v>
      </c>
      <c r="Z48" s="29">
        <v>0.38556168944296298</v>
      </c>
      <c r="AA48" s="29">
        <v>1.07822983717541</v>
      </c>
      <c r="AB48" s="29">
        <v>0.77132725846821903</v>
      </c>
      <c r="AC48" s="29">
        <v>0.88413206721675597</v>
      </c>
      <c r="AD48" s="29">
        <v>1.1418992872477201</v>
      </c>
      <c r="AE48" s="29">
        <v>0.90120973174125396</v>
      </c>
      <c r="AF48" s="29">
        <v>0.79800752489514404</v>
      </c>
      <c r="AG48" s="29">
        <v>0.86318994918909597</v>
      </c>
      <c r="AH48" s="29">
        <v>0.74752969779519296</v>
      </c>
      <c r="AI48" s="29">
        <v>0.81135035174056602</v>
      </c>
      <c r="AJ48" s="29">
        <v>0.92091115210523899</v>
      </c>
      <c r="AK48" s="8"/>
    </row>
    <row r="49" spans="1:37" ht="14.45">
      <c r="A49" s="5" t="s">
        <v>56</v>
      </c>
      <c r="B49" s="29">
        <v>1.07309039346836</v>
      </c>
      <c r="C49" s="29">
        <v>1.21485854325396</v>
      </c>
      <c r="D49" s="29">
        <v>1.20414514294237</v>
      </c>
      <c r="E49" s="29">
        <v>1.0503417985046399</v>
      </c>
      <c r="F49" s="29">
        <v>1.1997250871477201</v>
      </c>
      <c r="G49" s="29">
        <v>1.0532390400381</v>
      </c>
      <c r="H49" s="29">
        <v>1.0462602863974499</v>
      </c>
      <c r="I49" s="29">
        <v>1.0844277194254499</v>
      </c>
      <c r="J49" s="29">
        <v>1.1658410670602599</v>
      </c>
      <c r="K49" s="29">
        <v>1.0819893189673799</v>
      </c>
      <c r="L49" s="29">
        <v>1.02800590072223</v>
      </c>
      <c r="M49" s="29">
        <v>1.0845764959193001</v>
      </c>
      <c r="N49" s="29">
        <v>1.07781029076198</v>
      </c>
      <c r="O49" s="29">
        <v>0.99357163452841302</v>
      </c>
      <c r="P49" s="29">
        <v>1.12876243616966</v>
      </c>
      <c r="Q49" s="29">
        <v>1.0134826260691601</v>
      </c>
      <c r="R49" s="29">
        <v>1.1927780378308599</v>
      </c>
      <c r="S49" s="29">
        <v>1.1186491618624399</v>
      </c>
      <c r="T49" s="29">
        <v>0.91997201810932505</v>
      </c>
      <c r="U49" s="29">
        <v>0.81901361474160395</v>
      </c>
      <c r="V49" s="29">
        <v>1.08381505801485</v>
      </c>
      <c r="W49" s="29">
        <v>0.87785515839519901</v>
      </c>
      <c r="X49" s="29">
        <v>0.85627338432156397</v>
      </c>
      <c r="Y49" s="29">
        <v>0.79076066208824902</v>
      </c>
      <c r="Z49" s="29">
        <v>0.424300972456087</v>
      </c>
      <c r="AA49" s="29">
        <v>1.12216713459136</v>
      </c>
      <c r="AB49" s="29">
        <v>0.99553596548147005</v>
      </c>
      <c r="AC49" s="29">
        <v>1.04363510742239</v>
      </c>
      <c r="AD49" s="29">
        <v>1.3475835168590899</v>
      </c>
      <c r="AE49" s="29">
        <v>1.08728752700855</v>
      </c>
      <c r="AF49" s="29">
        <v>1.6155739923793599</v>
      </c>
      <c r="AG49" s="29">
        <v>1.0058609065062301</v>
      </c>
      <c r="AH49" s="29">
        <v>0.90498038664682501</v>
      </c>
      <c r="AI49" s="29">
        <v>0.91542620818873099</v>
      </c>
      <c r="AJ49" s="29">
        <v>0.87419980181097801</v>
      </c>
      <c r="AK49" s="8"/>
    </row>
    <row r="50" spans="1:37" ht="14.45">
      <c r="A50" s="5" t="s">
        <v>57</v>
      </c>
      <c r="B50" s="29">
        <v>1.0730197957357901</v>
      </c>
      <c r="C50" s="29">
        <v>1.3474720576705499</v>
      </c>
      <c r="D50" s="29">
        <v>1.4813701816476801</v>
      </c>
      <c r="E50" s="29">
        <v>1.1140760668456</v>
      </c>
      <c r="F50" s="29">
        <v>1.28268483442607</v>
      </c>
      <c r="G50" s="29">
        <v>1.23842227363074</v>
      </c>
      <c r="H50" s="29">
        <v>1.2357957775342701</v>
      </c>
      <c r="I50" s="29">
        <v>1.2309289026708701</v>
      </c>
      <c r="J50" s="29">
        <v>1.27163155914841</v>
      </c>
      <c r="K50" s="29">
        <v>1.26751200582222</v>
      </c>
      <c r="L50" s="29">
        <v>0.62793508180466295</v>
      </c>
      <c r="M50" s="29">
        <v>1.3101619960801201</v>
      </c>
      <c r="N50" s="29">
        <v>1.2289852807547801</v>
      </c>
      <c r="O50" s="29">
        <v>1.05771352787872</v>
      </c>
      <c r="P50" s="29">
        <v>1.3706264270508399</v>
      </c>
      <c r="Q50" s="29">
        <v>1.0632850341395299</v>
      </c>
      <c r="R50" s="29">
        <v>1.34689705629885</v>
      </c>
      <c r="S50" s="29">
        <v>1.12690558733088</v>
      </c>
      <c r="T50" s="29">
        <v>1.0228521556093</v>
      </c>
      <c r="U50" s="29">
        <v>1.05283911796283</v>
      </c>
      <c r="V50" s="29">
        <v>1.3772963472701001</v>
      </c>
      <c r="W50" s="29">
        <v>0.82362913200959198</v>
      </c>
      <c r="X50" s="29">
        <v>1.0273092110487001</v>
      </c>
      <c r="Y50" s="29">
        <v>0.91649937024691297</v>
      </c>
      <c r="Z50" s="29">
        <v>0.66453320553286199</v>
      </c>
      <c r="AA50" s="29">
        <v>1.2304349358812701</v>
      </c>
      <c r="AB50" s="29">
        <v>1.2801866094407901</v>
      </c>
      <c r="AC50" s="29">
        <v>1.2003332510856499</v>
      </c>
      <c r="AD50" s="29">
        <v>1.95743839228677</v>
      </c>
      <c r="AE50" s="29">
        <v>1.33185712562454</v>
      </c>
      <c r="AF50" s="29">
        <v>1.5529493143362401</v>
      </c>
      <c r="AG50" s="29">
        <v>1.2313805288033299</v>
      </c>
      <c r="AH50" s="29">
        <v>1.0336399860679799</v>
      </c>
      <c r="AI50" s="29">
        <v>1.02749047301564</v>
      </c>
      <c r="AJ50" s="29">
        <v>1.1958565847142799</v>
      </c>
      <c r="AK50" s="8"/>
    </row>
    <row r="51" spans="1:37" ht="14.45">
      <c r="A51" s="5" t="s">
        <v>58</v>
      </c>
      <c r="B51" s="29">
        <v>1.19794705659789</v>
      </c>
      <c r="C51" s="29">
        <v>1.2344566713896401</v>
      </c>
      <c r="D51" s="29">
        <v>1.54957457294934</v>
      </c>
      <c r="E51" s="29">
        <v>1.1994349747740001</v>
      </c>
      <c r="F51" s="29">
        <v>1.27151416012914</v>
      </c>
      <c r="G51" s="29">
        <v>1.2929517045559999</v>
      </c>
      <c r="H51" s="29">
        <v>1.2106607628093999</v>
      </c>
      <c r="I51" s="29">
        <v>1.2653823125852</v>
      </c>
      <c r="J51" s="29">
        <v>1.39584728407452</v>
      </c>
      <c r="K51" s="29">
        <v>1.2434352286970101</v>
      </c>
      <c r="L51" s="29">
        <v>0.82745841194699898</v>
      </c>
      <c r="M51" s="29">
        <v>1.2330377180321099</v>
      </c>
      <c r="N51" s="29">
        <v>1.2594418740889901</v>
      </c>
      <c r="O51" s="29">
        <v>1.17861086404829</v>
      </c>
      <c r="P51" s="29">
        <v>1.3056074653307099</v>
      </c>
      <c r="Q51" s="29">
        <v>1.2044007865847199</v>
      </c>
      <c r="R51" s="29">
        <v>1.3523640763170801</v>
      </c>
      <c r="S51" s="29">
        <v>1.3007297976963199</v>
      </c>
      <c r="T51" s="29">
        <v>1.16891741106948</v>
      </c>
      <c r="U51" s="29">
        <v>1.29331661795135</v>
      </c>
      <c r="V51" s="29">
        <v>1.24501112799342</v>
      </c>
      <c r="W51" s="29">
        <v>0.97011395483252405</v>
      </c>
      <c r="X51" s="29">
        <v>1.18845880562928</v>
      </c>
      <c r="Y51" s="29">
        <v>0.84946404033829703</v>
      </c>
      <c r="Z51" s="29">
        <v>0.74318083846336003</v>
      </c>
      <c r="AA51" s="29">
        <v>1.29821450112214</v>
      </c>
      <c r="AB51" s="29">
        <v>1.1641963440365899</v>
      </c>
      <c r="AC51" s="29">
        <v>1.1092041654077101</v>
      </c>
      <c r="AD51" s="29">
        <v>1.75958848084743</v>
      </c>
      <c r="AE51" s="29">
        <v>1.1930770503087</v>
      </c>
      <c r="AF51" s="29">
        <v>1.34836952702507</v>
      </c>
      <c r="AG51" s="29">
        <v>1.3175197878643199</v>
      </c>
      <c r="AH51" s="29">
        <v>1.2387702052488401</v>
      </c>
      <c r="AI51" s="29">
        <v>1.3047368012179901</v>
      </c>
      <c r="AJ51" s="29">
        <v>1.2046361320574399</v>
      </c>
      <c r="AK51" s="8"/>
    </row>
    <row r="52" spans="1:37" ht="14.45">
      <c r="A52" s="5" t="s">
        <v>59</v>
      </c>
      <c r="B52" s="29">
        <v>0.95427745528490004</v>
      </c>
      <c r="C52" s="29">
        <v>1.2773800184773001</v>
      </c>
      <c r="D52" s="29">
        <v>1.34682875590144</v>
      </c>
      <c r="E52" s="29">
        <v>1.0668783934169399</v>
      </c>
      <c r="F52" s="29">
        <v>0.99291824646558802</v>
      </c>
      <c r="G52" s="29">
        <v>1.1598867654087599</v>
      </c>
      <c r="H52" s="29">
        <v>1.1227752055329601</v>
      </c>
      <c r="I52" s="29">
        <v>0.90878256372217903</v>
      </c>
      <c r="J52" s="29">
        <v>1.21153355045855</v>
      </c>
      <c r="K52" s="29">
        <v>1.11625001071193</v>
      </c>
      <c r="L52" s="29">
        <v>0.71889355068054395</v>
      </c>
      <c r="M52" s="29">
        <v>1.09490585128339</v>
      </c>
      <c r="N52" s="29">
        <v>1.27897696541676</v>
      </c>
      <c r="O52" s="29">
        <v>0.91722886634526701</v>
      </c>
      <c r="P52" s="29">
        <v>1.16099005883802</v>
      </c>
      <c r="Q52" s="29">
        <v>1.00414642936087</v>
      </c>
      <c r="R52" s="29">
        <v>1.0718050813559801</v>
      </c>
      <c r="S52" s="29">
        <v>1.04940466109704</v>
      </c>
      <c r="T52" s="29">
        <v>0.86902417198830295</v>
      </c>
      <c r="U52" s="29">
        <v>0.95698696774618797</v>
      </c>
      <c r="V52" s="29">
        <v>0.95542250209299695</v>
      </c>
      <c r="W52" s="29">
        <v>0.79341440904191096</v>
      </c>
      <c r="X52" s="29">
        <v>1.0272633711532699</v>
      </c>
      <c r="Y52" s="29">
        <v>1.0110128203995501</v>
      </c>
      <c r="Z52" s="29">
        <v>0.67955080056498196</v>
      </c>
      <c r="AA52" s="29">
        <v>1.2667536043396099</v>
      </c>
      <c r="AB52" s="29">
        <v>1.0414705906527799</v>
      </c>
      <c r="AC52" s="29">
        <v>0.89550229413503801</v>
      </c>
      <c r="AD52" s="29">
        <v>1.8845420327853299</v>
      </c>
      <c r="AE52" s="29">
        <v>1.1420799295570401</v>
      </c>
      <c r="AF52" s="29">
        <v>1.2584273093288301</v>
      </c>
      <c r="AG52" s="29">
        <v>1.12062107894712</v>
      </c>
      <c r="AH52" s="29">
        <v>1.0210267790246601</v>
      </c>
      <c r="AI52" s="29">
        <v>1.04064963286629</v>
      </c>
      <c r="AJ52" s="29">
        <v>1.0825788885052501</v>
      </c>
      <c r="AK52" s="8"/>
    </row>
    <row r="53" spans="1:37" ht="14.45">
      <c r="A53" s="1"/>
      <c r="B53" s="2"/>
    </row>
    <row r="54" spans="1:37" ht="12.7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K47"/>
  <sheetViews>
    <sheetView tabSelected="1" topLeftCell="A27" workbookViewId="0">
      <selection activeCell="S45" sqref="S45"/>
    </sheetView>
  </sheetViews>
  <sheetFormatPr defaultRowHeight="12.6"/>
  <cols>
    <col min="1" max="1" width="16.28515625" customWidth="1"/>
  </cols>
  <sheetData>
    <row r="3" spans="1:37" ht="14.45">
      <c r="A3" s="4"/>
      <c r="B3" s="1"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c r="Y3" s="7" t="s">
        <v>26</v>
      </c>
      <c r="Z3" s="7" t="s">
        <v>27</v>
      </c>
      <c r="AA3" s="7" t="s">
        <v>28</v>
      </c>
      <c r="AB3" s="7" t="s">
        <v>29</v>
      </c>
      <c r="AC3" s="7" t="s">
        <v>30</v>
      </c>
      <c r="AD3" s="7" t="s">
        <v>31</v>
      </c>
      <c r="AE3" s="7" t="s">
        <v>32</v>
      </c>
      <c r="AF3" s="7" t="s">
        <v>33</v>
      </c>
      <c r="AG3" s="7" t="s">
        <v>34</v>
      </c>
      <c r="AH3" s="7" t="s">
        <v>35</v>
      </c>
      <c r="AI3" s="7" t="s">
        <v>36</v>
      </c>
      <c r="AJ3" s="7" t="s">
        <v>37</v>
      </c>
      <c r="AK3" s="7" t="s">
        <v>62</v>
      </c>
    </row>
    <row r="4" spans="1:37" ht="14.45">
      <c r="A4" s="5" t="s">
        <v>63</v>
      </c>
      <c r="B4" s="2">
        <f>(basiscijfers!B5/basiscijfers!$AK5)/(basiscijfers!B$26/basiscijfers!$AK$26)</f>
        <v>1.1789419954896974</v>
      </c>
      <c r="C4" s="2">
        <f>(basiscijfers!C5/basiscijfers!$AK5)/(basiscijfers!C$26/basiscijfers!$AK$26)</f>
        <v>1.0054537679256255</v>
      </c>
      <c r="D4" s="2">
        <f>(basiscijfers!D5/basiscijfers!$AK5)/(basiscijfers!D$26/basiscijfers!$AK$26)</f>
        <v>0.73649648365029408</v>
      </c>
      <c r="E4" s="2">
        <f>(basiscijfers!E5/basiscijfers!$AK5)/(basiscijfers!E$26/basiscijfers!$AK$26)</f>
        <v>0.83650384897996533</v>
      </c>
      <c r="F4" s="2">
        <f>(basiscijfers!F5/basiscijfers!$AK5)/(basiscijfers!F$26/basiscijfers!$AK$26)</f>
        <v>1.2330646419443836</v>
      </c>
      <c r="G4" s="2">
        <f>(basiscijfers!G5/basiscijfers!$AK5)/(basiscijfers!G$26/basiscijfers!$AK$26)</f>
        <v>0.82212758908389205</v>
      </c>
      <c r="H4" s="2">
        <f>(basiscijfers!H5/basiscijfers!$AK5)/(basiscijfers!H$26/basiscijfers!$AK$26)</f>
        <v>0.60588135484759531</v>
      </c>
      <c r="I4" s="2">
        <f>(basiscijfers!I5/basiscijfers!$AK5)/(basiscijfers!I$26/basiscijfers!$AK$26)</f>
        <v>1.3063996207557016</v>
      </c>
      <c r="J4" s="2">
        <f>(basiscijfers!J5/basiscijfers!$AK5)/(basiscijfers!J$26/basiscijfers!$AK$26)</f>
        <v>1.1393913140069871</v>
      </c>
      <c r="K4" s="2">
        <f>(basiscijfers!K5/basiscijfers!$AK5)/(basiscijfers!K$26/basiscijfers!$AK$26)</f>
        <v>1.0885173317096892</v>
      </c>
      <c r="L4" s="2">
        <f>(basiscijfers!L5/basiscijfers!$AK5)/(basiscijfers!L$26/basiscijfers!$AK$26)</f>
        <v>1.1087247624625201</v>
      </c>
      <c r="M4" s="2">
        <f>(basiscijfers!M5/basiscijfers!$AK5)/(basiscijfers!M$26/basiscijfers!$AK$26)</f>
        <v>1.0880204022565714</v>
      </c>
      <c r="N4" s="2">
        <f>(basiscijfers!N5/basiscijfers!$AK5)/(basiscijfers!N$26/basiscijfers!$AK$26)</f>
        <v>1.5572391969374322</v>
      </c>
      <c r="O4" s="2">
        <f>(basiscijfers!O5/basiscijfers!$AK5)/(basiscijfers!O$26/basiscijfers!$AK$26)</f>
        <v>2.1911223567756521</v>
      </c>
      <c r="P4" s="2">
        <f>(basiscijfers!P5/basiscijfers!$AK5)/(basiscijfers!P$26/basiscijfers!$AK$26)</f>
        <v>0.85563862235118382</v>
      </c>
      <c r="Q4" s="2">
        <f>(basiscijfers!Q5/basiscijfers!$AK5)/(basiscijfers!Q$26/basiscijfers!$AK$26)</f>
        <v>0.82475085132672743</v>
      </c>
      <c r="R4" s="2">
        <f>(basiscijfers!R5/basiscijfers!$AK5)/(basiscijfers!R$26/basiscijfers!$AK$26)</f>
        <v>1.2524501782284858</v>
      </c>
      <c r="S4" s="2">
        <f>(basiscijfers!S5/basiscijfers!$AK5)/(basiscijfers!S$26/basiscijfers!$AK$26)</f>
        <v>0.82642020099306734</v>
      </c>
      <c r="T4" s="2">
        <f>(basiscijfers!T5/basiscijfers!$AK5)/(basiscijfers!T$26/basiscijfers!$AK$26)</f>
        <v>2.324843407341953</v>
      </c>
      <c r="U4" s="2">
        <f>(basiscijfers!U5/basiscijfers!$AK5)/(basiscijfers!U$26/basiscijfers!$AK$26)</f>
        <v>1.1474850297870531</v>
      </c>
      <c r="V4" s="2">
        <f>(basiscijfers!V5/basiscijfers!$AK5)/(basiscijfers!V$26/basiscijfers!$AK$26)</f>
        <v>1.6057045071139786</v>
      </c>
      <c r="W4" s="2">
        <f>(basiscijfers!W5/basiscijfers!$AK5)/(basiscijfers!W$26/basiscijfers!$AK$26)</f>
        <v>0.53844950201698016</v>
      </c>
      <c r="X4" s="2">
        <f>(basiscijfers!X5/basiscijfers!$AK5)/(basiscijfers!X$26/basiscijfers!$AK$26)</f>
        <v>1.1824690895053156</v>
      </c>
      <c r="Y4" s="2">
        <f>(basiscijfers!Y5/basiscijfers!$AK5)/(basiscijfers!Y$26/basiscijfers!$AK$26)</f>
        <v>1.6836553446790028</v>
      </c>
      <c r="Z4" s="2">
        <f>(basiscijfers!Z5/basiscijfers!$AK5)/(basiscijfers!Z$26/basiscijfers!$AK$26)</f>
        <v>0.74665855807832071</v>
      </c>
      <c r="AA4" s="2">
        <f>(basiscijfers!AA5/basiscijfers!$AK5)/(basiscijfers!AA$26/basiscijfers!$AK$26)</f>
        <v>1.6177462380414365</v>
      </c>
      <c r="AB4" s="2">
        <f>(basiscijfers!AB5/basiscijfers!$AK5)/(basiscijfers!AB$26/basiscijfers!$AK$26)</f>
        <v>0.49867424184279419</v>
      </c>
      <c r="AC4" s="2">
        <f>(basiscijfers!AC5/basiscijfers!$AK5)/(basiscijfers!AC$26/basiscijfers!$AK$26)</f>
        <v>0.63317004841994351</v>
      </c>
      <c r="AD4" s="2">
        <f>(basiscijfers!AD5/basiscijfers!$AK5)/(basiscijfers!AD$26/basiscijfers!$AK$26)</f>
        <v>0.95589904835842499</v>
      </c>
      <c r="AE4" s="2">
        <f>(basiscijfers!AE5/basiscijfers!$AK5)/(basiscijfers!AE$26/basiscijfers!$AK$26)</f>
        <v>0.56837170595563069</v>
      </c>
      <c r="AF4" s="2">
        <f>(basiscijfers!AF5/basiscijfers!$AK5)/(basiscijfers!AF$26/basiscijfers!$AK$26)</f>
        <v>1.1820320061975471</v>
      </c>
      <c r="AG4" s="2">
        <f>(basiscijfers!AG5/basiscijfers!$AK5)/(basiscijfers!AG$26/basiscijfers!$AK$26)</f>
        <v>1.4124638549596824</v>
      </c>
      <c r="AH4" s="2">
        <f>(basiscijfers!AH5/basiscijfers!$AK5)/(basiscijfers!AH$26/basiscijfers!$AK$26)</f>
        <v>1.7492580587897333</v>
      </c>
      <c r="AI4" s="2">
        <f>(basiscijfers!AI5/basiscijfers!$AK5)/(basiscijfers!AI$26/basiscijfers!$AK$26)</f>
        <v>1.9198385275540861</v>
      </c>
      <c r="AJ4" s="2">
        <f>(basiscijfers!AJ5/basiscijfers!$AK5)/(basiscijfers!AJ$26/basiscijfers!$AK$26)</f>
        <v>0.82500681190848391</v>
      </c>
      <c r="AK4" s="2">
        <f>(basiscijfers!AK5/basiscijfers!$AK5)/(basiscijfers!AK$26/basiscijfers!$AK$26)</f>
        <v>1</v>
      </c>
    </row>
    <row r="5" spans="1:37" ht="14.45">
      <c r="A5" s="5" t="s">
        <v>64</v>
      </c>
      <c r="B5" s="2">
        <f>(basiscijfers!B6/basiscijfers!$AK6)/(basiscijfers!B$26/basiscijfers!$AK$26)</f>
        <v>0.81578683086152659</v>
      </c>
      <c r="C5" s="2">
        <f>(basiscijfers!C6/basiscijfers!$AK6)/(basiscijfers!C$26/basiscijfers!$AK$26)</f>
        <v>1.2209691736782409</v>
      </c>
      <c r="D5" s="2">
        <f>(basiscijfers!D6/basiscijfers!$AK6)/(basiscijfers!D$26/basiscijfers!$AK$26)</f>
        <v>1.0853782342433649</v>
      </c>
      <c r="E5" s="2">
        <f>(basiscijfers!E6/basiscijfers!$AK6)/(basiscijfers!E$26/basiscijfers!$AK$26)</f>
        <v>0.88107810747951476</v>
      </c>
      <c r="F5" s="2">
        <f>(basiscijfers!F6/basiscijfers!$AK6)/(basiscijfers!F$26/basiscijfers!$AK$26)</f>
        <v>1.155154337104932</v>
      </c>
      <c r="G5" s="2">
        <f>(basiscijfers!G6/basiscijfers!$AK6)/(basiscijfers!G$26/basiscijfers!$AK$26)</f>
        <v>1.0479462965816499</v>
      </c>
      <c r="H5" s="2">
        <f>(basiscijfers!H6/basiscijfers!$AK6)/(basiscijfers!H$26/basiscijfers!$AK$26)</f>
        <v>0.72752269794497293</v>
      </c>
      <c r="I5" s="2">
        <f>(basiscijfers!I6/basiscijfers!$AK6)/(basiscijfers!I$26/basiscijfers!$AK$26)</f>
        <v>0.54581122763660261</v>
      </c>
      <c r="J5" s="2">
        <f>(basiscijfers!J6/basiscijfers!$AK6)/(basiscijfers!J$26/basiscijfers!$AK$26)</f>
        <v>1.1897959174465478</v>
      </c>
      <c r="K5" s="2">
        <f>(basiscijfers!K6/basiscijfers!$AK6)/(basiscijfers!K$26/basiscijfers!$AK$26)</f>
        <v>0.85709850979144098</v>
      </c>
      <c r="L5" s="2">
        <f>(basiscijfers!L6/basiscijfers!$AK6)/(basiscijfers!L$26/basiscijfers!$AK$26)</f>
        <v>1.2582340474999503</v>
      </c>
      <c r="M5" s="2">
        <f>(basiscijfers!M6/basiscijfers!$AK6)/(basiscijfers!M$26/basiscijfers!$AK$26)</f>
        <v>1.0874155152516087</v>
      </c>
      <c r="N5" s="2">
        <f>(basiscijfers!N6/basiscijfers!$AK6)/(basiscijfers!N$26/basiscijfers!$AK$26)</f>
        <v>1.0924079938989169</v>
      </c>
      <c r="O5" s="2">
        <f>(basiscijfers!O6/basiscijfers!$AK6)/(basiscijfers!O$26/basiscijfers!$AK$26)</f>
        <v>0.75428578207187758</v>
      </c>
      <c r="P5" s="2">
        <f>(basiscijfers!P6/basiscijfers!$AK6)/(basiscijfers!P$26/basiscijfers!$AK$26)</f>
        <v>0.48057628971637989</v>
      </c>
      <c r="Q5" s="2">
        <f>(basiscijfers!Q6/basiscijfers!$AK6)/(basiscijfers!Q$26/basiscijfers!$AK$26)</f>
        <v>0.6799147432153485</v>
      </c>
      <c r="R5" s="2">
        <f>(basiscijfers!R6/basiscijfers!$AK6)/(basiscijfers!R$26/basiscijfers!$AK$26)</f>
        <v>1.0029903226695454</v>
      </c>
      <c r="S5" s="2">
        <f>(basiscijfers!S6/basiscijfers!$AK6)/(basiscijfers!S$26/basiscijfers!$AK$26)</f>
        <v>0.62003457025522901</v>
      </c>
      <c r="T5" s="2">
        <f>(basiscijfers!T6/basiscijfers!$AK6)/(basiscijfers!T$26/basiscijfers!$AK$26)</f>
        <v>0.72203619959770815</v>
      </c>
      <c r="U5" s="2">
        <f>(basiscijfers!U6/basiscijfers!$AK6)/(basiscijfers!U$26/basiscijfers!$AK$26)</f>
        <v>1.4354404378417562</v>
      </c>
      <c r="V5" s="2">
        <f>(basiscijfers!V6/basiscijfers!$AK6)/(basiscijfers!V$26/basiscijfers!$AK$26)</f>
        <v>1.4456967648162453</v>
      </c>
      <c r="W5" s="2">
        <f>(basiscijfers!W6/basiscijfers!$AK6)/(basiscijfers!W$26/basiscijfers!$AK$26)</f>
        <v>0.8572766200240729</v>
      </c>
      <c r="X5" s="2">
        <f>(basiscijfers!X6/basiscijfers!$AK6)/(basiscijfers!X$26/basiscijfers!$AK$26)</f>
        <v>1.4873448832264957</v>
      </c>
      <c r="Y5" s="2">
        <f>(basiscijfers!Y6/basiscijfers!$AK6)/(basiscijfers!Y$26/basiscijfers!$AK$26)</f>
        <v>0.56815377794286437</v>
      </c>
      <c r="Z5" s="2">
        <f>(basiscijfers!Z6/basiscijfers!$AK6)/(basiscijfers!Z$26/basiscijfers!$AK$26)</f>
        <v>0.76328193721113313</v>
      </c>
      <c r="AA5" s="2">
        <f>(basiscijfers!AA6/basiscijfers!$AK6)/(basiscijfers!AA$26/basiscijfers!$AK$26)</f>
        <v>1.1354846422810063</v>
      </c>
      <c r="AB5" s="2">
        <f>(basiscijfers!AB6/basiscijfers!$AK6)/(basiscijfers!AB$26/basiscijfers!$AK$26)</f>
        <v>1.6520221632240886</v>
      </c>
      <c r="AC5" s="2">
        <f>(basiscijfers!AC6/basiscijfers!$AK6)/(basiscijfers!AC$26/basiscijfers!$AK$26)</f>
        <v>0.59679630811428153</v>
      </c>
      <c r="AD5" s="2">
        <f>(basiscijfers!AD6/basiscijfers!$AK6)/(basiscijfers!AD$26/basiscijfers!$AK$26)</f>
        <v>1.2796818250346678</v>
      </c>
      <c r="AE5" s="2">
        <f>(basiscijfers!AE6/basiscijfers!$AK6)/(basiscijfers!AE$26/basiscijfers!$AK$26)</f>
        <v>0.91654683775481549</v>
      </c>
      <c r="AF5" s="2">
        <f>(basiscijfers!AF6/basiscijfers!$AK6)/(basiscijfers!AF$26/basiscijfers!$AK$26)</f>
        <v>1.5760385743064886</v>
      </c>
      <c r="AG5" s="2">
        <f>(basiscijfers!AG6/basiscijfers!$AK6)/(basiscijfers!AG$26/basiscijfers!$AK$26)</f>
        <v>1.0185876989556049</v>
      </c>
      <c r="AH5" s="2">
        <f>(basiscijfers!AH6/basiscijfers!$AK6)/(basiscijfers!AH$26/basiscijfers!$AK$26)</f>
        <v>1.1358528972785105</v>
      </c>
      <c r="AI5" s="2">
        <f>(basiscijfers!AI6/basiscijfers!$AK6)/(basiscijfers!AI$26/basiscijfers!$AK$26)</f>
        <v>1.0179080374602356</v>
      </c>
      <c r="AJ5" s="2">
        <f>(basiscijfers!AJ6/basiscijfers!$AK6)/(basiscijfers!AJ$26/basiscijfers!$AK$26)</f>
        <v>1.1231637224388782</v>
      </c>
      <c r="AK5" s="2">
        <f>(basiscijfers!AK6/basiscijfers!$AK6)/(basiscijfers!AK$26/basiscijfers!$AK$26)</f>
        <v>1</v>
      </c>
    </row>
    <row r="6" spans="1:37" ht="14.45">
      <c r="A6" s="5" t="s">
        <v>65</v>
      </c>
      <c r="B6" s="2">
        <f>(basiscijfers!B7/basiscijfers!$AK7)/(basiscijfers!B$26/basiscijfers!$AK$26)</f>
        <v>1.0801258614226101</v>
      </c>
      <c r="C6" s="2">
        <f>(basiscijfers!C7/basiscijfers!$AK7)/(basiscijfers!C$26/basiscijfers!$AK$26)</f>
        <v>1.4559979295268142</v>
      </c>
      <c r="D6" s="2">
        <f>(basiscijfers!D7/basiscijfers!$AK7)/(basiscijfers!D$26/basiscijfers!$AK$26)</f>
        <v>1.014121696532496</v>
      </c>
      <c r="E6" s="2">
        <f>(basiscijfers!E7/basiscijfers!$AK7)/(basiscijfers!E$26/basiscijfers!$AK$26)</f>
        <v>0.96704232863545703</v>
      </c>
      <c r="F6" s="2">
        <f>(basiscijfers!F7/basiscijfers!$AK7)/(basiscijfers!F$26/basiscijfers!$AK$26)</f>
        <v>1.1860438324918201</v>
      </c>
      <c r="G6" s="2">
        <f>(basiscijfers!G7/basiscijfers!$AK7)/(basiscijfers!G$26/basiscijfers!$AK$26)</f>
        <v>1.1654759473706446</v>
      </c>
      <c r="H6" s="2">
        <f>(basiscijfers!H7/basiscijfers!$AK7)/(basiscijfers!H$26/basiscijfers!$AK$26)</f>
        <v>0.7274995126930387</v>
      </c>
      <c r="I6" s="2">
        <f>(basiscijfers!I7/basiscijfers!$AK7)/(basiscijfers!I$26/basiscijfers!$AK$26)</f>
        <v>0.71806603826380888</v>
      </c>
      <c r="J6" s="2">
        <f>(basiscijfers!J7/basiscijfers!$AK7)/(basiscijfers!J$26/basiscijfers!$AK$26)</f>
        <v>1.3081662526661042</v>
      </c>
      <c r="K6" s="2">
        <f>(basiscijfers!K7/basiscijfers!$AK7)/(basiscijfers!K$26/basiscijfers!$AK$26)</f>
        <v>0.59071385108980778</v>
      </c>
      <c r="L6" s="2">
        <f>(basiscijfers!L7/basiscijfers!$AK7)/(basiscijfers!L$26/basiscijfers!$AK$26)</f>
        <v>1.3793036321976808</v>
      </c>
      <c r="M6" s="2">
        <f>(basiscijfers!M7/basiscijfers!$AK7)/(basiscijfers!M$26/basiscijfers!$AK$26)</f>
        <v>0.76136673884436423</v>
      </c>
      <c r="N6" s="2">
        <f>(basiscijfers!N7/basiscijfers!$AK7)/(basiscijfers!N$26/basiscijfers!$AK$26)</f>
        <v>1.0253515756601115</v>
      </c>
      <c r="O6" s="2">
        <f>(basiscijfers!O7/basiscijfers!$AK7)/(basiscijfers!O$26/basiscijfers!$AK$26)</f>
        <v>1.0519631712337287</v>
      </c>
      <c r="P6" s="2">
        <f>(basiscijfers!P7/basiscijfers!$AK7)/(basiscijfers!P$26/basiscijfers!$AK$26)</f>
        <v>0.60499504032267959</v>
      </c>
      <c r="Q6" s="2">
        <f>(basiscijfers!Q7/basiscijfers!$AK7)/(basiscijfers!Q$26/basiscijfers!$AK$26)</f>
        <v>0.68194832771292024</v>
      </c>
      <c r="R6" s="2">
        <f>(basiscijfers!R7/basiscijfers!$AK7)/(basiscijfers!R$26/basiscijfers!$AK$26)</f>
        <v>0.98566431954191125</v>
      </c>
      <c r="S6" s="2">
        <f>(basiscijfers!S7/basiscijfers!$AK7)/(basiscijfers!S$26/basiscijfers!$AK$26)</f>
        <v>0.64497076180349577</v>
      </c>
      <c r="T6" s="2">
        <f>(basiscijfers!T7/basiscijfers!$AK7)/(basiscijfers!T$26/basiscijfers!$AK$26)</f>
        <v>1.0828820822692844</v>
      </c>
      <c r="U6" s="2">
        <f>(basiscijfers!U7/basiscijfers!$AK7)/(basiscijfers!U$26/basiscijfers!$AK$26)</f>
        <v>1.6236956944381937</v>
      </c>
      <c r="V6" s="2">
        <f>(basiscijfers!V7/basiscijfers!$AK7)/(basiscijfers!V$26/basiscijfers!$AK$26)</f>
        <v>1.5187473318606204</v>
      </c>
      <c r="W6" s="2">
        <f>(basiscijfers!W7/basiscijfers!$AK7)/(basiscijfers!W$26/basiscijfers!$AK$26)</f>
        <v>0.83780548687180034</v>
      </c>
      <c r="X6" s="2">
        <f>(basiscijfers!X7/basiscijfers!$AK7)/(basiscijfers!X$26/basiscijfers!$AK$26)</f>
        <v>1.9544769613405557</v>
      </c>
      <c r="Y6" s="2">
        <f>(basiscijfers!Y7/basiscijfers!$AK7)/(basiscijfers!Y$26/basiscijfers!$AK$26)</f>
        <v>1.3909638481228441</v>
      </c>
      <c r="Z6" s="2">
        <f>(basiscijfers!Z7/basiscijfers!$AK7)/(basiscijfers!Z$26/basiscijfers!$AK$26)</f>
        <v>1.0901082592884663</v>
      </c>
      <c r="AA6" s="2">
        <f>(basiscijfers!AA7/basiscijfers!$AK7)/(basiscijfers!AA$26/basiscijfers!$AK$26)</f>
        <v>1.16013542130438</v>
      </c>
      <c r="AB6" s="2">
        <f>(basiscijfers!AB7/basiscijfers!$AK7)/(basiscijfers!AB$26/basiscijfers!$AK$26)</f>
        <v>0.80631390915678136</v>
      </c>
      <c r="AC6" s="2">
        <f>(basiscijfers!AC7/basiscijfers!$AK7)/(basiscijfers!AC$26/basiscijfers!$AK$26)</f>
        <v>0.64875155551884112</v>
      </c>
      <c r="AD6" s="2">
        <f>(basiscijfers!AD7/basiscijfers!$AK7)/(basiscijfers!AD$26/basiscijfers!$AK$26)</f>
        <v>0.9750256024529933</v>
      </c>
      <c r="AE6" s="2">
        <f>(basiscijfers!AE7/basiscijfers!$AK7)/(basiscijfers!AE$26/basiscijfers!$AK$26)</f>
        <v>0.70317950320248934</v>
      </c>
      <c r="AF6" s="2">
        <f>(basiscijfers!AF7/basiscijfers!$AK7)/(basiscijfers!AF$26/basiscijfers!$AK$26)</f>
        <v>1.9130425526324084</v>
      </c>
      <c r="AG6" s="2">
        <f>(basiscijfers!AG7/basiscijfers!$AK7)/(basiscijfers!AG$26/basiscijfers!$AK$26)</f>
        <v>1.3310135680607635</v>
      </c>
      <c r="AH6" s="2">
        <f>(basiscijfers!AH7/basiscijfers!$AK7)/(basiscijfers!AH$26/basiscijfers!$AK$26)</f>
        <v>1.297959134827108</v>
      </c>
      <c r="AI6" s="2">
        <f>(basiscijfers!AI7/basiscijfers!$AK7)/(basiscijfers!AI$26/basiscijfers!$AK$26)</f>
        <v>1.0446871639523909</v>
      </c>
      <c r="AJ6" s="2">
        <f>(basiscijfers!AJ7/basiscijfers!$AK7)/(basiscijfers!AJ$26/basiscijfers!$AK$26)</f>
        <v>1.0958922503993915</v>
      </c>
      <c r="AK6" s="2">
        <f>(basiscijfers!AK7/basiscijfers!$AK7)/(basiscijfers!AK$26/basiscijfers!$AK$26)</f>
        <v>1</v>
      </c>
    </row>
    <row r="7" spans="1:37" ht="14.45">
      <c r="A7" s="5" t="s">
        <v>42</v>
      </c>
      <c r="B7" s="2">
        <f>(basiscijfers!B8/basiscijfers!$AK8)/(basiscijfers!B$26/basiscijfers!$AK$26)</f>
        <v>0.94598200319017345</v>
      </c>
      <c r="C7" s="2">
        <f>(basiscijfers!C8/basiscijfers!$AK8)/(basiscijfers!C$26/basiscijfers!$AK$26)</f>
        <v>1.0142525850058135</v>
      </c>
      <c r="D7" s="2">
        <f>(basiscijfers!D8/basiscijfers!$AK8)/(basiscijfers!D$26/basiscijfers!$AK$26)</f>
        <v>0.8695040222159216</v>
      </c>
      <c r="E7" s="2">
        <f>(basiscijfers!E8/basiscijfers!$AK8)/(basiscijfers!E$26/basiscijfers!$AK$26)</f>
        <v>0.85035049971107834</v>
      </c>
      <c r="F7" s="2">
        <f>(basiscijfers!F8/basiscijfers!$AK8)/(basiscijfers!F$26/basiscijfers!$AK$26)</f>
        <v>1.0967272437239288</v>
      </c>
      <c r="G7" s="2">
        <f>(basiscijfers!G8/basiscijfers!$AK8)/(basiscijfers!G$26/basiscijfers!$AK$26)</f>
        <v>0.99615014517535116</v>
      </c>
      <c r="H7" s="2">
        <f>(basiscijfers!H8/basiscijfers!$AK8)/(basiscijfers!H$26/basiscijfers!$AK$26)</f>
        <v>0.61216222813519383</v>
      </c>
      <c r="I7" s="2">
        <f>(basiscijfers!I8/basiscijfers!$AK8)/(basiscijfers!I$26/basiscijfers!$AK$26)</f>
        <v>1.0967525149176041</v>
      </c>
      <c r="J7" s="2">
        <f>(basiscijfers!J8/basiscijfers!$AK8)/(basiscijfers!J$26/basiscijfers!$AK$26)</f>
        <v>1.2148971766150685</v>
      </c>
      <c r="K7" s="2">
        <f>(basiscijfers!K8/basiscijfers!$AK8)/(basiscijfers!K$26/basiscijfers!$AK$26)</f>
        <v>0.95419856500418465</v>
      </c>
      <c r="L7" s="2">
        <f>(basiscijfers!L8/basiscijfers!$AK8)/(basiscijfers!L$26/basiscijfers!$AK$26)</f>
        <v>1.2500894532417652</v>
      </c>
      <c r="M7" s="2">
        <f>(basiscijfers!M8/basiscijfers!$AK8)/(basiscijfers!M$26/basiscijfers!$AK$26)</f>
        <v>1.1022713027054383</v>
      </c>
      <c r="N7" s="2">
        <f>(basiscijfers!N8/basiscijfers!$AK8)/(basiscijfers!N$26/basiscijfers!$AK$26)</f>
        <v>1.0282423583660529</v>
      </c>
      <c r="O7" s="2">
        <f>(basiscijfers!O8/basiscijfers!$AK8)/(basiscijfers!O$26/basiscijfers!$AK$26)</f>
        <v>1.2417337967137982</v>
      </c>
      <c r="P7" s="2">
        <f>(basiscijfers!P8/basiscijfers!$AK8)/(basiscijfers!P$26/basiscijfers!$AK$26)</f>
        <v>0.9957794210032388</v>
      </c>
      <c r="Q7" s="2">
        <f>(basiscijfers!Q8/basiscijfers!$AK8)/(basiscijfers!Q$26/basiscijfers!$AK$26)</f>
        <v>0.8262058077147354</v>
      </c>
      <c r="R7" s="2">
        <f>(basiscijfers!R8/basiscijfers!$AK8)/(basiscijfers!R$26/basiscijfers!$AK$26)</f>
        <v>1.0849550298894968</v>
      </c>
      <c r="S7" s="2">
        <f>(basiscijfers!S8/basiscijfers!$AK8)/(basiscijfers!S$26/basiscijfers!$AK$26)</f>
        <v>0.79828031368315944</v>
      </c>
      <c r="T7" s="2">
        <f>(basiscijfers!T8/basiscijfers!$AK8)/(basiscijfers!T$26/basiscijfers!$AK$26)</f>
        <v>1.757343644793848</v>
      </c>
      <c r="U7" s="2">
        <f>(basiscijfers!U8/basiscijfers!$AK8)/(basiscijfers!U$26/basiscijfers!$AK$26)</f>
        <v>1.2338636638464833</v>
      </c>
      <c r="V7" s="2">
        <f>(basiscijfers!V8/basiscijfers!$AK8)/(basiscijfers!V$26/basiscijfers!$AK$26)</f>
        <v>0.97409694898851351</v>
      </c>
      <c r="W7" s="2">
        <f>(basiscijfers!W8/basiscijfers!$AK8)/(basiscijfers!W$26/basiscijfers!$AK$26)</f>
        <v>0.70066592463002486</v>
      </c>
      <c r="X7" s="2">
        <f>(basiscijfers!X8/basiscijfers!$AK8)/(basiscijfers!X$26/basiscijfers!$AK$26)</f>
        <v>1.2214764385471795</v>
      </c>
      <c r="Y7" s="2">
        <f>(basiscijfers!Y8/basiscijfers!$AK8)/(basiscijfers!Y$26/basiscijfers!$AK$26)</f>
        <v>1.1958180852719376</v>
      </c>
      <c r="Z7" s="2">
        <f>(basiscijfers!Z8/basiscijfers!$AK8)/(basiscijfers!Z$26/basiscijfers!$AK$26)</f>
        <v>1.2615946177422479</v>
      </c>
      <c r="AA7" s="2">
        <f>(basiscijfers!AA8/basiscijfers!$AK8)/(basiscijfers!AA$26/basiscijfers!$AK$26)</f>
        <v>1.1178431209082318</v>
      </c>
      <c r="AB7" s="2">
        <f>(basiscijfers!AB8/basiscijfers!$AK8)/(basiscijfers!AB$26/basiscijfers!$AK$26)</f>
        <v>0.91189608344041573</v>
      </c>
      <c r="AC7" s="2">
        <f>(basiscijfers!AC8/basiscijfers!$AK8)/(basiscijfers!AC$26/basiscijfers!$AK$26)</f>
        <v>0.74199430441137415</v>
      </c>
      <c r="AD7" s="2">
        <f>(basiscijfers!AD8/basiscijfers!$AK8)/(basiscijfers!AD$26/basiscijfers!$AK$26)</f>
        <v>1.0444953930205039</v>
      </c>
      <c r="AE7" s="2">
        <f>(basiscijfers!AE8/basiscijfers!$AK8)/(basiscijfers!AE$26/basiscijfers!$AK$26)</f>
        <v>0.58197298501515426</v>
      </c>
      <c r="AF7" s="2">
        <f>(basiscijfers!AF8/basiscijfers!$AK8)/(basiscijfers!AF$26/basiscijfers!$AK$26)</f>
        <v>1.2600545869362596</v>
      </c>
      <c r="AG7" s="2">
        <f>(basiscijfers!AG8/basiscijfers!$AK8)/(basiscijfers!AG$26/basiscijfers!$AK$26)</f>
        <v>1.6633265343063437</v>
      </c>
      <c r="AH7" s="2">
        <f>(basiscijfers!AH8/basiscijfers!$AK8)/(basiscijfers!AH$26/basiscijfers!$AK$26)</f>
        <v>1.5862633969772801</v>
      </c>
      <c r="AI7" s="2">
        <f>(basiscijfers!AI8/basiscijfers!$AK8)/(basiscijfers!AI$26/basiscijfers!$AK$26)</f>
        <v>1.5478052389481907</v>
      </c>
      <c r="AJ7" s="2">
        <f>(basiscijfers!AJ8/basiscijfers!$AK8)/(basiscijfers!AJ$26/basiscijfers!$AK$26)</f>
        <v>1.3008477097567885</v>
      </c>
      <c r="AK7" s="2">
        <f>(basiscijfers!AK8/basiscijfers!$AK8)/(basiscijfers!AK$26/basiscijfers!$AK$26)</f>
        <v>1</v>
      </c>
    </row>
    <row r="8" spans="1:37" ht="14.45">
      <c r="A8" s="5" t="s">
        <v>43</v>
      </c>
      <c r="B8" s="2">
        <f>(basiscijfers!B9/basiscijfers!$AK9)/(basiscijfers!B$26/basiscijfers!$AK$26)</f>
        <v>1.1952524386526797</v>
      </c>
      <c r="C8" s="2">
        <f>(basiscijfers!C9/basiscijfers!$AK9)/(basiscijfers!C$26/basiscijfers!$AK$26)</f>
        <v>0.32292688419447685</v>
      </c>
      <c r="D8" s="2">
        <f>(basiscijfers!D9/basiscijfers!$AK9)/(basiscijfers!D$26/basiscijfers!$AK$26)</f>
        <v>0.98434406319099088</v>
      </c>
      <c r="E8" s="2">
        <f>(basiscijfers!E9/basiscijfers!$AK9)/(basiscijfers!E$26/basiscijfers!$AK$26)</f>
        <v>1.1332100573319668</v>
      </c>
      <c r="F8" s="2">
        <f>(basiscijfers!F9/basiscijfers!$AK9)/(basiscijfers!F$26/basiscijfers!$AK$26)</f>
        <v>0.88949559164461223</v>
      </c>
      <c r="G8" s="2">
        <f>(basiscijfers!G9/basiscijfers!$AK9)/(basiscijfers!G$26/basiscijfers!$AK$26)</f>
        <v>0.91298167197709601</v>
      </c>
      <c r="H8" s="2">
        <f>(basiscijfers!H9/basiscijfers!$AK9)/(basiscijfers!H$26/basiscijfers!$AK$26)</f>
        <v>1.572513682799568</v>
      </c>
      <c r="I8" s="2">
        <f>(basiscijfers!I9/basiscijfers!$AK9)/(basiscijfers!I$26/basiscijfers!$AK$26)</f>
        <v>1.6177514300009814</v>
      </c>
      <c r="J8" s="2">
        <f>(basiscijfers!J9/basiscijfers!$AK9)/(basiscijfers!J$26/basiscijfers!$AK$26)</f>
        <v>0.55328122669965252</v>
      </c>
      <c r="K8" s="2">
        <f>(basiscijfers!K9/basiscijfers!$AK9)/(basiscijfers!K$26/basiscijfers!$AK$26)</f>
        <v>1.4246831834386406</v>
      </c>
      <c r="L8" s="2">
        <f>(basiscijfers!L9/basiscijfers!$AK9)/(basiscijfers!L$26/basiscijfers!$AK$26)</f>
        <v>0.2802581894279278</v>
      </c>
      <c r="M8" s="2">
        <f>(basiscijfers!M9/basiscijfers!$AK9)/(basiscijfers!M$26/basiscijfers!$AK$26)</f>
        <v>1.0914631834006754</v>
      </c>
      <c r="N8" s="2">
        <f>(basiscijfers!N9/basiscijfers!$AK9)/(basiscijfers!N$26/basiscijfers!$AK$26)</f>
        <v>0.58792328109211522</v>
      </c>
      <c r="O8" s="2">
        <f>(basiscijfers!O9/basiscijfers!$AK9)/(basiscijfers!O$26/basiscijfers!$AK$26)</f>
        <v>0.37122838726079466</v>
      </c>
      <c r="P8" s="2">
        <f>(basiscijfers!P9/basiscijfers!$AK9)/(basiscijfers!P$26/basiscijfers!$AK$26)</f>
        <v>1.5455933915518936</v>
      </c>
      <c r="Q8" s="2">
        <f>(basiscijfers!Q9/basiscijfers!$AK9)/(basiscijfers!Q$26/basiscijfers!$AK$26)</f>
        <v>1.5388173757704882</v>
      </c>
      <c r="R8" s="2">
        <f>(basiscijfers!R9/basiscijfers!$AK9)/(basiscijfers!R$26/basiscijfers!$AK$26)</f>
        <v>1.1944888513653336</v>
      </c>
      <c r="S8" s="2">
        <f>(basiscijfers!S9/basiscijfers!$AK9)/(basiscijfers!S$26/basiscijfers!$AK$26)</f>
        <v>1.5233596329297567</v>
      </c>
      <c r="T8" s="2">
        <f>(basiscijfers!T9/basiscijfers!$AK9)/(basiscijfers!T$26/basiscijfers!$AK$26)</f>
        <v>0.34612312443582405</v>
      </c>
      <c r="U8" s="2">
        <f>(basiscijfers!U9/basiscijfers!$AK9)/(basiscijfers!U$26/basiscijfers!$AK$26)</f>
        <v>0.17185512756891225</v>
      </c>
      <c r="V8" s="2">
        <f>(basiscijfers!V9/basiscijfers!$AK9)/(basiscijfers!V$26/basiscijfers!$AK$26)</f>
        <v>0.45410761740193506</v>
      </c>
      <c r="W8" s="2">
        <f>(basiscijfers!W9/basiscijfers!$AK9)/(basiscijfers!W$26/basiscijfers!$AK$26)</f>
        <v>1.4981713574402589</v>
      </c>
      <c r="X8" s="2">
        <f>(basiscijfers!X9/basiscijfers!$AK9)/(basiscijfers!X$26/basiscijfers!$AK$26)</f>
        <v>0.42800078287034937</v>
      </c>
      <c r="Y8" s="2">
        <f>(basiscijfers!Y9/basiscijfers!$AK9)/(basiscijfers!Y$26/basiscijfers!$AK$26)</f>
        <v>0.16043293648203302</v>
      </c>
      <c r="Z8" s="2">
        <f>(basiscijfers!Z9/basiscijfers!$AK9)/(basiscijfers!Z$26/basiscijfers!$AK$26)</f>
        <v>0.17117576656230682</v>
      </c>
      <c r="AA8" s="2">
        <f>(basiscijfers!AA9/basiscijfers!$AK9)/(basiscijfers!AA$26/basiscijfers!$AK$26)</f>
        <v>0.52885279873921165</v>
      </c>
      <c r="AB8" s="2">
        <f>(basiscijfers!AB9/basiscijfers!$AK9)/(basiscijfers!AB$26/basiscijfers!$AK$26)</f>
        <v>1.1209474807503044</v>
      </c>
      <c r="AC8" s="2">
        <f>(basiscijfers!AC9/basiscijfers!$AK9)/(basiscijfers!AC$26/basiscijfers!$AK$26)</f>
        <v>1.6165950293087703</v>
      </c>
      <c r="AD8" s="2">
        <f>(basiscijfers!AD9/basiscijfers!$AK9)/(basiscijfers!AD$26/basiscijfers!$AK$26)</f>
        <v>0.69923914200371029</v>
      </c>
      <c r="AE8" s="2">
        <f>(basiscijfers!AE9/basiscijfers!$AK9)/(basiscijfers!AE$26/basiscijfers!$AK$26)</f>
        <v>1.4344957738768103</v>
      </c>
      <c r="AF8" s="2">
        <f>(basiscijfers!AF9/basiscijfers!$AK9)/(basiscijfers!AF$26/basiscijfers!$AK$26)</f>
        <v>0.16128640275085721</v>
      </c>
      <c r="AG8" s="2">
        <f>(basiscijfers!AG9/basiscijfers!$AK9)/(basiscijfers!AG$26/basiscijfers!$AK$26)</f>
        <v>0.41596383406852139</v>
      </c>
      <c r="AH8" s="2">
        <f>(basiscijfers!AH9/basiscijfers!$AK9)/(basiscijfers!AH$26/basiscijfers!$AK$26)</f>
        <v>0.42244180515306101</v>
      </c>
      <c r="AI8" s="2">
        <f>(basiscijfers!AI9/basiscijfers!$AK9)/(basiscijfers!AI$26/basiscijfers!$AK$26)</f>
        <v>0.27332013206286071</v>
      </c>
      <c r="AJ8" s="2">
        <f>(basiscijfers!AJ9/basiscijfers!$AK9)/(basiscijfers!AJ$26/basiscijfers!$AK$26)</f>
        <v>0.78533010706944006</v>
      </c>
      <c r="AK8" s="2">
        <f>(basiscijfers!AK9/basiscijfers!$AK9)/(basiscijfers!AK$26/basiscijfers!$AK$26)</f>
        <v>1</v>
      </c>
    </row>
    <row r="9" spans="1:37" ht="14.45">
      <c r="A9" s="5" t="s">
        <v>66</v>
      </c>
      <c r="B9" s="2">
        <f>(basiscijfers!B10/basiscijfers!$AK10)/(basiscijfers!B$26/basiscijfers!$AK$26)</f>
        <v>1.318322658344748</v>
      </c>
      <c r="C9" s="2">
        <f>(basiscijfers!C10/basiscijfers!$AK10)/(basiscijfers!C$26/basiscijfers!$AK$26)</f>
        <v>1.51929567782051</v>
      </c>
      <c r="D9" s="2">
        <f>(basiscijfers!D10/basiscijfers!$AK10)/(basiscijfers!D$26/basiscijfers!$AK$26)</f>
        <v>1.1211024076178064</v>
      </c>
      <c r="E9" s="2">
        <f>(basiscijfers!E10/basiscijfers!$AK10)/(basiscijfers!E$26/basiscijfers!$AK$26)</f>
        <v>0.64708127264988147</v>
      </c>
      <c r="F9" s="2">
        <f>(basiscijfers!F10/basiscijfers!$AK10)/(basiscijfers!F$26/basiscijfers!$AK$26)</f>
        <v>1.0684121891134954</v>
      </c>
      <c r="G9" s="2">
        <f>(basiscijfers!G10/basiscijfers!$AK10)/(basiscijfers!G$26/basiscijfers!$AK$26)</f>
        <v>1.0745579463311354</v>
      </c>
      <c r="H9" s="2">
        <f>(basiscijfers!H10/basiscijfers!$AK10)/(basiscijfers!H$26/basiscijfers!$AK$26)</f>
        <v>0.54515545348620698</v>
      </c>
      <c r="I9" s="2">
        <f>(basiscijfers!I10/basiscijfers!$AK10)/(basiscijfers!I$26/basiscijfers!$AK$26)</f>
        <v>0.5787458562378428</v>
      </c>
      <c r="J9" s="2">
        <f>(basiscijfers!J10/basiscijfers!$AK10)/(basiscijfers!J$26/basiscijfers!$AK$26)</f>
        <v>1.4387586164184054</v>
      </c>
      <c r="K9" s="2">
        <f>(basiscijfers!K10/basiscijfers!$AK10)/(basiscijfers!K$26/basiscijfers!$AK$26)</f>
        <v>0.59430334975543897</v>
      </c>
      <c r="L9" s="2">
        <f>(basiscijfers!L10/basiscijfers!$AK10)/(basiscijfers!L$26/basiscijfers!$AK$26)</f>
        <v>0.75573022310359628</v>
      </c>
      <c r="M9" s="2">
        <f>(basiscijfers!M10/basiscijfers!$AK10)/(basiscijfers!M$26/basiscijfers!$AK$26)</f>
        <v>0.83652257668024232</v>
      </c>
      <c r="N9" s="2">
        <f>(basiscijfers!N10/basiscijfers!$AK10)/(basiscijfers!N$26/basiscijfers!$AK$26)</f>
        <v>1.144677923431668</v>
      </c>
      <c r="O9" s="2">
        <f>(basiscijfers!O10/basiscijfers!$AK10)/(basiscijfers!O$26/basiscijfers!$AK$26)</f>
        <v>0.75970157220530476</v>
      </c>
      <c r="P9" s="2">
        <f>(basiscijfers!P10/basiscijfers!$AK10)/(basiscijfers!P$26/basiscijfers!$AK$26)</f>
        <v>0.84316307416676339</v>
      </c>
      <c r="Q9" s="2">
        <f>(basiscijfers!Q10/basiscijfers!$AK10)/(basiscijfers!Q$26/basiscijfers!$AK$26)</f>
        <v>1.0076901935552485</v>
      </c>
      <c r="R9" s="2">
        <f>(basiscijfers!R10/basiscijfers!$AK10)/(basiscijfers!R$26/basiscijfers!$AK$26)</f>
        <v>1.0999726709441944</v>
      </c>
      <c r="S9" s="2">
        <f>(basiscijfers!S10/basiscijfers!$AK10)/(basiscijfers!S$26/basiscijfers!$AK$26)</f>
        <v>0.6667363619893053</v>
      </c>
      <c r="T9" s="2">
        <f>(basiscijfers!T10/basiscijfers!$AK10)/(basiscijfers!T$26/basiscijfers!$AK$26)</f>
        <v>1.3072289285714236</v>
      </c>
      <c r="U9" s="2">
        <f>(basiscijfers!U10/basiscijfers!$AK10)/(basiscijfers!U$26/basiscijfers!$AK$26)</f>
        <v>1.1750134255966909</v>
      </c>
      <c r="V9" s="2">
        <f>(basiscijfers!V10/basiscijfers!$AK10)/(basiscijfers!V$26/basiscijfers!$AK$26)</f>
        <v>1.3533227289799943</v>
      </c>
      <c r="W9" s="2">
        <f>(basiscijfers!W10/basiscijfers!$AK10)/(basiscijfers!W$26/basiscijfers!$AK$26)</f>
        <v>0.60460538484224502</v>
      </c>
      <c r="X9" s="2">
        <f>(basiscijfers!X10/basiscijfers!$AK10)/(basiscijfers!X$26/basiscijfers!$AK$26)</f>
        <v>0.67831883896892531</v>
      </c>
      <c r="Y9" s="2">
        <f>(basiscijfers!Y10/basiscijfers!$AK10)/(basiscijfers!Y$26/basiscijfers!$AK$26)</f>
        <v>0.80392888430456022</v>
      </c>
      <c r="Z9" s="2">
        <f>(basiscijfers!Z10/basiscijfers!$AK10)/(basiscijfers!Z$26/basiscijfers!$AK$26)</f>
        <v>0.49847489294226643</v>
      </c>
      <c r="AA9" s="2">
        <f>(basiscijfers!AA10/basiscijfers!$AK10)/(basiscijfers!AA$26/basiscijfers!$AK$26)</f>
        <v>1.647120474174854</v>
      </c>
      <c r="AB9" s="2">
        <f>(basiscijfers!AB10/basiscijfers!$AK10)/(basiscijfers!AB$26/basiscijfers!$AK$26)</f>
        <v>0.42953197392393555</v>
      </c>
      <c r="AC9" s="2">
        <f>(basiscijfers!AC10/basiscijfers!$AK10)/(basiscijfers!AC$26/basiscijfers!$AK$26)</f>
        <v>0.51297559014872585</v>
      </c>
      <c r="AD9" s="2">
        <f>(basiscijfers!AD10/basiscijfers!$AK10)/(basiscijfers!AD$26/basiscijfers!$AK$26)</f>
        <v>1.2233764221973111</v>
      </c>
      <c r="AE9" s="2">
        <f>(basiscijfers!AE10/basiscijfers!$AK10)/(basiscijfers!AE$26/basiscijfers!$AK$26)</f>
        <v>0.53631372772623742</v>
      </c>
      <c r="AF9" s="2">
        <f>(basiscijfers!AF10/basiscijfers!$AK10)/(basiscijfers!AF$26/basiscijfers!$AK$26)</f>
        <v>2.2217807680368686</v>
      </c>
      <c r="AG9" s="2">
        <f>(basiscijfers!AG10/basiscijfers!$AK10)/(basiscijfers!AG$26/basiscijfers!$AK$26)</f>
        <v>0.78182698853793198</v>
      </c>
      <c r="AH9" s="2">
        <f>(basiscijfers!AH10/basiscijfers!$AK10)/(basiscijfers!AH$26/basiscijfers!$AK$26)</f>
        <v>1.4230482879405879</v>
      </c>
      <c r="AI9" s="2">
        <f>(basiscijfers!AI10/basiscijfers!$AK10)/(basiscijfers!AI$26/basiscijfers!$AK$26)</f>
        <v>1.313878867303417</v>
      </c>
      <c r="AJ9" s="2">
        <f>(basiscijfers!AJ10/basiscijfers!$AK10)/(basiscijfers!AJ$26/basiscijfers!$AK$26)</f>
        <v>0.8962563093529059</v>
      </c>
      <c r="AK9" s="2">
        <f>(basiscijfers!AK10/basiscijfers!$AK10)/(basiscijfers!AK$26/basiscijfers!$AK$26)</f>
        <v>1</v>
      </c>
    </row>
    <row r="10" spans="1:37" ht="14.45">
      <c r="A10" s="5" t="s">
        <v>45</v>
      </c>
      <c r="B10" s="2">
        <f>(basiscijfers!B11/basiscijfers!$AK11)/(basiscijfers!B$26/basiscijfers!$AK$26)</f>
        <v>0.91692524934500452</v>
      </c>
      <c r="C10" s="2">
        <f>(basiscijfers!C11/basiscijfers!$AK11)/(basiscijfers!C$26/basiscijfers!$AK$26)</f>
        <v>1.4923404173468593</v>
      </c>
      <c r="D10" s="2">
        <f>(basiscijfers!D11/basiscijfers!$AK11)/(basiscijfers!D$26/basiscijfers!$AK$26)</f>
        <v>0.87237912991057587</v>
      </c>
      <c r="E10" s="2">
        <f>(basiscijfers!E11/basiscijfers!$AK11)/(basiscijfers!E$26/basiscijfers!$AK$26)</f>
        <v>0.80437028120067566</v>
      </c>
      <c r="F10" s="2">
        <f>(basiscijfers!F11/basiscijfers!$AK11)/(basiscijfers!F$26/basiscijfers!$AK$26)</f>
        <v>0.97519545592791823</v>
      </c>
      <c r="G10" s="2">
        <f>(basiscijfers!G11/basiscijfers!$AK11)/(basiscijfers!G$26/basiscijfers!$AK$26)</f>
        <v>0.75646743753007262</v>
      </c>
      <c r="H10" s="2">
        <f>(basiscijfers!H11/basiscijfers!$AK11)/(basiscijfers!H$26/basiscijfers!$AK$26)</f>
        <v>0.6994273554857946</v>
      </c>
      <c r="I10" s="2">
        <f>(basiscijfers!I11/basiscijfers!$AK11)/(basiscijfers!I$26/basiscijfers!$AK$26)</f>
        <v>0.67715831884764255</v>
      </c>
      <c r="J10" s="2">
        <f>(basiscijfers!J11/basiscijfers!$AK11)/(basiscijfers!J$26/basiscijfers!$AK$26)</f>
        <v>0.98810463812288163</v>
      </c>
      <c r="K10" s="2">
        <f>(basiscijfers!K11/basiscijfers!$AK11)/(basiscijfers!K$26/basiscijfers!$AK$26)</f>
        <v>1.0619431233833627</v>
      </c>
      <c r="L10" s="2">
        <f>(basiscijfers!L11/basiscijfers!$AK11)/(basiscijfers!L$26/basiscijfers!$AK$26)</f>
        <v>1.2581251866490533</v>
      </c>
      <c r="M10" s="2">
        <f>(basiscijfers!M11/basiscijfers!$AK11)/(basiscijfers!M$26/basiscijfers!$AK$26)</f>
        <v>1.0142923797985675</v>
      </c>
      <c r="N10" s="2">
        <f>(basiscijfers!N11/basiscijfers!$AK11)/(basiscijfers!N$26/basiscijfers!$AK$26)</f>
        <v>1.4024590221816187</v>
      </c>
      <c r="O10" s="2">
        <f>(basiscijfers!O11/basiscijfers!$AK11)/(basiscijfers!O$26/basiscijfers!$AK$26)</f>
        <v>2.3943539828250944</v>
      </c>
      <c r="P10" s="2">
        <f>(basiscijfers!P11/basiscijfers!$AK11)/(basiscijfers!P$26/basiscijfers!$AK$26)</f>
        <v>1.0234919211555915</v>
      </c>
      <c r="Q10" s="2">
        <f>(basiscijfers!Q11/basiscijfers!$AK11)/(basiscijfers!Q$26/basiscijfers!$AK$26)</f>
        <v>1.003100433709974</v>
      </c>
      <c r="R10" s="2">
        <f>(basiscijfers!R11/basiscijfers!$AK11)/(basiscijfers!R$26/basiscijfers!$AK$26)</f>
        <v>1.4949273275642956</v>
      </c>
      <c r="S10" s="2">
        <f>(basiscijfers!S11/basiscijfers!$AK11)/(basiscijfers!S$26/basiscijfers!$AK$26)</f>
        <v>0.76516036026106815</v>
      </c>
      <c r="T10" s="2">
        <f>(basiscijfers!T11/basiscijfers!$AK11)/(basiscijfers!T$26/basiscijfers!$AK$26)</f>
        <v>1.3814652114476274</v>
      </c>
      <c r="U10" s="2">
        <f>(basiscijfers!U11/basiscijfers!$AK11)/(basiscijfers!U$26/basiscijfers!$AK$26)</f>
        <v>1.3126908723265993</v>
      </c>
      <c r="V10" s="2">
        <f>(basiscijfers!V11/basiscijfers!$AK11)/(basiscijfers!V$26/basiscijfers!$AK$26)</f>
        <v>2.3171936722876558</v>
      </c>
      <c r="W10" s="2">
        <f>(basiscijfers!W11/basiscijfers!$AK11)/(basiscijfers!W$26/basiscijfers!$AK$26)</f>
        <v>0.73986007011938459</v>
      </c>
      <c r="X10" s="2">
        <f>(basiscijfers!X11/basiscijfers!$AK11)/(basiscijfers!X$26/basiscijfers!$AK$26)</f>
        <v>2.1933523276288929</v>
      </c>
      <c r="Y10" s="2">
        <f>(basiscijfers!Y11/basiscijfers!$AK11)/(basiscijfers!Y$26/basiscijfers!$AK$26)</f>
        <v>0.95279722000320688</v>
      </c>
      <c r="Z10" s="2">
        <f>(basiscijfers!Z11/basiscijfers!$AK11)/(basiscijfers!Z$26/basiscijfers!$AK$26)</f>
        <v>0.55683292110280358</v>
      </c>
      <c r="AA10" s="2">
        <f>(basiscijfers!AA11/basiscijfers!$AK11)/(basiscijfers!AA$26/basiscijfers!$AK$26)</f>
        <v>2.2884524094988832</v>
      </c>
      <c r="AB10" s="2">
        <f>(basiscijfers!AB11/basiscijfers!$AK11)/(basiscijfers!AB$26/basiscijfers!$AK$26)</f>
        <v>0.83884311712710991</v>
      </c>
      <c r="AC10" s="2">
        <f>(basiscijfers!AC11/basiscijfers!$AK11)/(basiscijfers!AC$26/basiscijfers!$AK$26)</f>
        <v>0.49702093077426707</v>
      </c>
      <c r="AD10" s="2">
        <f>(basiscijfers!AD11/basiscijfers!$AK11)/(basiscijfers!AD$26/basiscijfers!$AK$26)</f>
        <v>1.0558539230251884</v>
      </c>
      <c r="AE10" s="2">
        <f>(basiscijfers!AE11/basiscijfers!$AK11)/(basiscijfers!AE$26/basiscijfers!$AK$26)</f>
        <v>0.78995759579277591</v>
      </c>
      <c r="AF10" s="2">
        <f>(basiscijfers!AF11/basiscijfers!$AK11)/(basiscijfers!AF$26/basiscijfers!$AK$26)</f>
        <v>1.3838288932746197</v>
      </c>
      <c r="AG10" s="2">
        <f>(basiscijfers!AG11/basiscijfers!$AK11)/(basiscijfers!AG$26/basiscijfers!$AK$26)</f>
        <v>1.1198330073903913</v>
      </c>
      <c r="AH10" s="2">
        <f>(basiscijfers!AH11/basiscijfers!$AK11)/(basiscijfers!AH$26/basiscijfers!$AK$26)</f>
        <v>1.8291480511631089</v>
      </c>
      <c r="AI10" s="2">
        <f>(basiscijfers!AI11/basiscijfers!$AK11)/(basiscijfers!AI$26/basiscijfers!$AK$26)</f>
        <v>1.7547044701540448</v>
      </c>
      <c r="AJ10" s="2">
        <f>(basiscijfers!AJ11/basiscijfers!$AK11)/(basiscijfers!AJ$26/basiscijfers!$AK$26)</f>
        <v>0.77691781750905298</v>
      </c>
      <c r="AK10" s="2">
        <f>(basiscijfers!AK11/basiscijfers!$AK11)/(basiscijfers!AK$26/basiscijfers!$AK$26)</f>
        <v>1</v>
      </c>
    </row>
    <row r="11" spans="1:37" ht="14.45">
      <c r="A11" s="5" t="s">
        <v>67</v>
      </c>
      <c r="B11" s="2">
        <f>(basiscijfers!B12/basiscijfers!$AK12)/(basiscijfers!B$26/basiscijfers!$AK$26)</f>
        <v>0.8140981279681051</v>
      </c>
      <c r="C11" s="2">
        <f>(basiscijfers!C12/basiscijfers!$AK12)/(basiscijfers!C$26/basiscijfers!$AK$26)</f>
        <v>1.8926926082539495</v>
      </c>
      <c r="D11" s="2">
        <f>(basiscijfers!D12/basiscijfers!$AK12)/(basiscijfers!D$26/basiscijfers!$AK$26)</f>
        <v>1.0376133073196643</v>
      </c>
      <c r="E11" s="2">
        <f>(basiscijfers!E12/basiscijfers!$AK12)/(basiscijfers!E$26/basiscijfers!$AK$26)</f>
        <v>0.76367292570459377</v>
      </c>
      <c r="F11" s="2">
        <f>(basiscijfers!F12/basiscijfers!$AK12)/(basiscijfers!F$26/basiscijfers!$AK$26)</f>
        <v>1.1228605584676843</v>
      </c>
      <c r="G11" s="2">
        <f>(basiscijfers!G12/basiscijfers!$AK12)/(basiscijfers!G$26/basiscijfers!$AK$26)</f>
        <v>0.97432146857286861</v>
      </c>
      <c r="H11" s="2">
        <f>(basiscijfers!H12/basiscijfers!$AK12)/(basiscijfers!H$26/basiscijfers!$AK$26)</f>
        <v>0.91054698845580806</v>
      </c>
      <c r="I11" s="2">
        <f>(basiscijfers!I12/basiscijfers!$AK12)/(basiscijfers!I$26/basiscijfers!$AK$26)</f>
        <v>0.49338720108205186</v>
      </c>
      <c r="J11" s="2">
        <f>(basiscijfers!J12/basiscijfers!$AK12)/(basiscijfers!J$26/basiscijfers!$AK$26)</f>
        <v>1.0541625003067554</v>
      </c>
      <c r="K11" s="2">
        <f>(basiscijfers!K12/basiscijfers!$AK12)/(basiscijfers!K$26/basiscijfers!$AK$26)</f>
        <v>0.82115829585679623</v>
      </c>
      <c r="L11" s="2">
        <f>(basiscijfers!L12/basiscijfers!$AK12)/(basiscijfers!L$26/basiscijfers!$AK$26)</f>
        <v>0.96731988582023765</v>
      </c>
      <c r="M11" s="2">
        <f>(basiscijfers!M12/basiscijfers!$AK12)/(basiscijfers!M$26/basiscijfers!$AK$26)</f>
        <v>1.3664286777705219</v>
      </c>
      <c r="N11" s="2">
        <f>(basiscijfers!N12/basiscijfers!$AK12)/(basiscijfers!N$26/basiscijfers!$AK$26)</f>
        <v>1.3500488693364534</v>
      </c>
      <c r="O11" s="2">
        <f>(basiscijfers!O12/basiscijfers!$AK12)/(basiscijfers!O$26/basiscijfers!$AK$26)</f>
        <v>0.31501012938164635</v>
      </c>
      <c r="P11" s="2">
        <f>(basiscijfers!P12/basiscijfers!$AK12)/(basiscijfers!P$26/basiscijfers!$AK$26)</f>
        <v>0.70102813016147925</v>
      </c>
      <c r="Q11" s="2">
        <f>(basiscijfers!Q12/basiscijfers!$AK12)/(basiscijfers!Q$26/basiscijfers!$AK$26)</f>
        <v>0.75376160013307236</v>
      </c>
      <c r="R11" s="2">
        <f>(basiscijfers!R12/basiscijfers!$AK12)/(basiscijfers!R$26/basiscijfers!$AK$26)</f>
        <v>0.83961475343933045</v>
      </c>
      <c r="S11" s="2">
        <f>(basiscijfers!S12/basiscijfers!$AK12)/(basiscijfers!S$26/basiscijfers!$AK$26)</f>
        <v>0.79997949708978433</v>
      </c>
      <c r="T11" s="2">
        <f>(basiscijfers!T12/basiscijfers!$AK12)/(basiscijfers!T$26/basiscijfers!$AK$26)</f>
        <v>0.54436619565472788</v>
      </c>
      <c r="U11" s="2">
        <f>(basiscijfers!U12/basiscijfers!$AK12)/(basiscijfers!U$26/basiscijfers!$AK$26)</f>
        <v>1.432819167771554</v>
      </c>
      <c r="V11" s="2">
        <f>(basiscijfers!V12/basiscijfers!$AK12)/(basiscijfers!V$26/basiscijfers!$AK$26)</f>
        <v>0.45070794240809597</v>
      </c>
      <c r="W11" s="2">
        <f>(basiscijfers!W12/basiscijfers!$AK12)/(basiscijfers!W$26/basiscijfers!$AK$26)</f>
        <v>0.82147431005719596</v>
      </c>
      <c r="X11" s="2">
        <f>(basiscijfers!X12/basiscijfers!$AK12)/(basiscijfers!X$26/basiscijfers!$AK$26)</f>
        <v>1.1412462990454679</v>
      </c>
      <c r="Y11" s="2">
        <f>(basiscijfers!Y12/basiscijfers!$AK12)/(basiscijfers!Y$26/basiscijfers!$AK$26)</f>
        <v>0.4148475166995228</v>
      </c>
      <c r="Z11" s="2">
        <f>(basiscijfers!Z12/basiscijfers!$AK12)/(basiscijfers!Z$26/basiscijfers!$AK$26)</f>
        <v>1.8815019709908691</v>
      </c>
      <c r="AA11" s="2">
        <f>(basiscijfers!AA12/basiscijfers!$AK12)/(basiscijfers!AA$26/basiscijfers!$AK$26)</f>
        <v>1.2176382428146291</v>
      </c>
      <c r="AB11" s="2">
        <f>(basiscijfers!AB12/basiscijfers!$AK12)/(basiscijfers!AB$26/basiscijfers!$AK$26)</f>
        <v>1.6999886475344479</v>
      </c>
      <c r="AC11" s="2">
        <f>(basiscijfers!AC12/basiscijfers!$AK12)/(basiscijfers!AC$26/basiscijfers!$AK$26)</f>
        <v>1.0326287002680297</v>
      </c>
      <c r="AD11" s="2">
        <f>(basiscijfers!AD12/basiscijfers!$AK12)/(basiscijfers!AD$26/basiscijfers!$AK$26)</f>
        <v>1.0578946516249288</v>
      </c>
      <c r="AE11" s="2">
        <f>(basiscijfers!AE12/basiscijfers!$AK12)/(basiscijfers!AE$26/basiscijfers!$AK$26)</f>
        <v>1.0848230574499305</v>
      </c>
      <c r="AF11" s="2">
        <f>(basiscijfers!AF12/basiscijfers!$AK12)/(basiscijfers!AF$26/basiscijfers!$AK$26)</f>
        <v>0.57704131842923057</v>
      </c>
      <c r="AG11" s="2">
        <f>(basiscijfers!AG12/basiscijfers!$AK12)/(basiscijfers!AG$26/basiscijfers!$AK$26)</f>
        <v>0.68029504438722976</v>
      </c>
      <c r="AH11" s="2">
        <f>(basiscijfers!AH12/basiscijfers!$AK12)/(basiscijfers!AH$26/basiscijfers!$AK$26)</f>
        <v>0.50920679755579501</v>
      </c>
      <c r="AI11" s="2">
        <f>(basiscijfers!AI12/basiscijfers!$AK12)/(basiscijfers!AI$26/basiscijfers!$AK$26)</f>
        <v>0.67424497040687603</v>
      </c>
      <c r="AJ11" s="2">
        <f>(basiscijfers!AJ12/basiscijfers!$AK12)/(basiscijfers!AJ$26/basiscijfers!$AK$26)</f>
        <v>1.7743615556429584</v>
      </c>
      <c r="AK11" s="2">
        <f>(basiscijfers!AK12/basiscijfers!$AK12)/(basiscijfers!AK$26/basiscijfers!$AK$26)</f>
        <v>1</v>
      </c>
    </row>
    <row r="12" spans="1:37" ht="14.45">
      <c r="A12" s="5" t="s">
        <v>68</v>
      </c>
      <c r="B12" s="2">
        <f>(basiscijfers!B13/basiscijfers!$AK13)/(basiscijfers!B$26/basiscijfers!$AK$26)</f>
        <v>0.73150409008945871</v>
      </c>
      <c r="C12" s="2">
        <f>(basiscijfers!C13/basiscijfers!$AK13)/(basiscijfers!C$26/basiscijfers!$AK$26)</f>
        <v>1.7649008067674907</v>
      </c>
      <c r="D12" s="2">
        <f>(basiscijfers!D13/basiscijfers!$AK13)/(basiscijfers!D$26/basiscijfers!$AK$26)</f>
        <v>1.1094549236730602</v>
      </c>
      <c r="E12" s="2">
        <f>(basiscijfers!E13/basiscijfers!$AK13)/(basiscijfers!E$26/basiscijfers!$AK$26)</f>
        <v>0.92903791991999807</v>
      </c>
      <c r="F12" s="2">
        <f>(basiscijfers!F13/basiscijfers!$AK13)/(basiscijfers!F$26/basiscijfers!$AK$26)</f>
        <v>1.0635276305791634</v>
      </c>
      <c r="G12" s="2">
        <f>(basiscijfers!G13/basiscijfers!$AK13)/(basiscijfers!G$26/basiscijfers!$AK$26)</f>
        <v>1.061484719556981</v>
      </c>
      <c r="H12" s="2">
        <f>(basiscijfers!H13/basiscijfers!$AK13)/(basiscijfers!H$26/basiscijfers!$AK$26)</f>
        <v>0.95883772300843362</v>
      </c>
      <c r="I12" s="2">
        <f>(basiscijfers!I13/basiscijfers!$AK13)/(basiscijfers!I$26/basiscijfers!$AK$26)</f>
        <v>0.52851369367950407</v>
      </c>
      <c r="J12" s="2">
        <f>(basiscijfers!J13/basiscijfers!$AK13)/(basiscijfers!J$26/basiscijfers!$AK$26)</f>
        <v>1.0469347175499029</v>
      </c>
      <c r="K12" s="2">
        <f>(basiscijfers!K13/basiscijfers!$AK13)/(basiscijfers!K$26/basiscijfers!$AK$26)</f>
        <v>0.65585199459315391</v>
      </c>
      <c r="L12" s="2">
        <f>(basiscijfers!L13/basiscijfers!$AK13)/(basiscijfers!L$26/basiscijfers!$AK$26)</f>
        <v>0.98447889582404213</v>
      </c>
      <c r="M12" s="2">
        <f>(basiscijfers!M13/basiscijfers!$AK13)/(basiscijfers!M$26/basiscijfers!$AK$26)</f>
        <v>1.1199686256093158</v>
      </c>
      <c r="N12" s="2">
        <f>(basiscijfers!N13/basiscijfers!$AK13)/(basiscijfers!N$26/basiscijfers!$AK$26)</f>
        <v>1.1348856733066333</v>
      </c>
      <c r="O12" s="2">
        <f>(basiscijfers!O13/basiscijfers!$AK13)/(basiscijfers!O$26/basiscijfers!$AK$26)</f>
        <v>0.95199814374551095</v>
      </c>
      <c r="P12" s="2">
        <f>(basiscijfers!P13/basiscijfers!$AK13)/(basiscijfers!P$26/basiscijfers!$AK$26)</f>
        <v>0.52938588856041546</v>
      </c>
      <c r="Q12" s="2">
        <f>(basiscijfers!Q13/basiscijfers!$AK13)/(basiscijfers!Q$26/basiscijfers!$AK$26)</f>
        <v>0.78516531806212941</v>
      </c>
      <c r="R12" s="2">
        <f>(basiscijfers!R13/basiscijfers!$AK13)/(basiscijfers!R$26/basiscijfers!$AK$26)</f>
        <v>0.85244087486403974</v>
      </c>
      <c r="S12" s="2">
        <f>(basiscijfers!S13/basiscijfers!$AK13)/(basiscijfers!S$26/basiscijfers!$AK$26)</f>
        <v>0.70487104476989038</v>
      </c>
      <c r="T12" s="2">
        <f>(basiscijfers!T13/basiscijfers!$AK13)/(basiscijfers!T$26/basiscijfers!$AK$26)</f>
        <v>0.62482946571048703</v>
      </c>
      <c r="U12" s="2">
        <f>(basiscijfers!U13/basiscijfers!$AK13)/(basiscijfers!U$26/basiscijfers!$AK$26)</f>
        <v>1.3740784078604014</v>
      </c>
      <c r="V12" s="2">
        <f>(basiscijfers!V13/basiscijfers!$AK13)/(basiscijfers!V$26/basiscijfers!$AK$26)</f>
        <v>1.0129249813122152</v>
      </c>
      <c r="W12" s="2">
        <f>(basiscijfers!W13/basiscijfers!$AK13)/(basiscijfers!W$26/basiscijfers!$AK$26)</f>
        <v>0.92109354836533397</v>
      </c>
      <c r="X12" s="2">
        <f>(basiscijfers!X13/basiscijfers!$AK13)/(basiscijfers!X$26/basiscijfers!$AK$26)</f>
        <v>1.4396104630694087</v>
      </c>
      <c r="Y12" s="2">
        <f>(basiscijfers!Y13/basiscijfers!$AK13)/(basiscijfers!Y$26/basiscijfers!$AK$26)</f>
        <v>0.77426308306499481</v>
      </c>
      <c r="Z12" s="2">
        <f>(basiscijfers!Z13/basiscijfers!$AK13)/(basiscijfers!Z$26/basiscijfers!$AK$26)</f>
        <v>1.2513289311862477</v>
      </c>
      <c r="AA12" s="2">
        <f>(basiscijfers!AA13/basiscijfers!$AK13)/(basiscijfers!AA$26/basiscijfers!$AK$26)</f>
        <v>1.0169848858661024</v>
      </c>
      <c r="AB12" s="2">
        <f>(basiscijfers!AB13/basiscijfers!$AK13)/(basiscijfers!AB$26/basiscijfers!$AK$26)</f>
        <v>1.1397942346323431</v>
      </c>
      <c r="AC12" s="2">
        <f>(basiscijfers!AC13/basiscijfers!$AK13)/(basiscijfers!AC$26/basiscijfers!$AK$26)</f>
        <v>0.7920072507381879</v>
      </c>
      <c r="AD12" s="2">
        <f>(basiscijfers!AD13/basiscijfers!$AK13)/(basiscijfers!AD$26/basiscijfers!$AK$26)</f>
        <v>1.2660478059524745</v>
      </c>
      <c r="AE12" s="2">
        <f>(basiscijfers!AE13/basiscijfers!$AK13)/(basiscijfers!AE$26/basiscijfers!$AK$26)</f>
        <v>1.0858033937132585</v>
      </c>
      <c r="AF12" s="2">
        <f>(basiscijfers!AF13/basiscijfers!$AK13)/(basiscijfers!AF$26/basiscijfers!$AK$26)</f>
        <v>1.3986005077079546</v>
      </c>
      <c r="AG12" s="2">
        <f>(basiscijfers!AG13/basiscijfers!$AK13)/(basiscijfers!AG$26/basiscijfers!$AK$26)</f>
        <v>1.2974913345718941</v>
      </c>
      <c r="AH12" s="2">
        <f>(basiscijfers!AH13/basiscijfers!$AK13)/(basiscijfers!AH$26/basiscijfers!$AK$26)</f>
        <v>0.93672619571340243</v>
      </c>
      <c r="AI12" s="2">
        <f>(basiscijfers!AI13/basiscijfers!$AK13)/(basiscijfers!AI$26/basiscijfers!$AK$26)</f>
        <v>0.895496899137596</v>
      </c>
      <c r="AJ12" s="2">
        <f>(basiscijfers!AJ13/basiscijfers!$AK13)/(basiscijfers!AJ$26/basiscijfers!$AK$26)</f>
        <v>1.0439963029357944</v>
      </c>
      <c r="AK12" s="2">
        <f>(basiscijfers!AK13/basiscijfers!$AK13)/(basiscijfers!AK$26/basiscijfers!$AK$26)</f>
        <v>1</v>
      </c>
    </row>
    <row r="13" spans="1:37" ht="14.45">
      <c r="A13" s="5" t="s">
        <v>69</v>
      </c>
      <c r="B13" s="2">
        <f>(basiscijfers!B14/basiscijfers!$AK14)/(basiscijfers!B$26/basiscijfers!$AK$26)</f>
        <v>1.8593798362518161</v>
      </c>
      <c r="C13" s="2">
        <f>(basiscijfers!C14/basiscijfers!$AK14)/(basiscijfers!C$26/basiscijfers!$AK$26)</f>
        <v>1.2175855529820283</v>
      </c>
      <c r="D13" s="2">
        <f>(basiscijfers!D14/basiscijfers!$AK14)/(basiscijfers!D$26/basiscijfers!$AK$26)</f>
        <v>0.88701105798568081</v>
      </c>
      <c r="E13" s="2">
        <f>(basiscijfers!E14/basiscijfers!$AK14)/(basiscijfers!E$26/basiscijfers!$AK$26)</f>
        <v>1.0859522187538331</v>
      </c>
      <c r="F13" s="2">
        <f>(basiscijfers!F14/basiscijfers!$AK14)/(basiscijfers!F$26/basiscijfers!$AK$26)</f>
        <v>0.76553608641526016</v>
      </c>
      <c r="G13" s="2">
        <f>(basiscijfers!G14/basiscijfers!$AK14)/(basiscijfers!G$26/basiscijfers!$AK$26)</f>
        <v>0.91384175460165828</v>
      </c>
      <c r="H13" s="2">
        <f>(basiscijfers!H14/basiscijfers!$AK14)/(basiscijfers!H$26/basiscijfers!$AK$26)</f>
        <v>0.62087359461369562</v>
      </c>
      <c r="I13" s="2">
        <f>(basiscijfers!I14/basiscijfers!$AK14)/(basiscijfers!I$26/basiscijfers!$AK$26)</f>
        <v>0.48360628837561342</v>
      </c>
      <c r="J13" s="2">
        <f>(basiscijfers!J14/basiscijfers!$AK14)/(basiscijfers!J$26/basiscijfers!$AK$26)</f>
        <v>1.2723468910639655</v>
      </c>
      <c r="K13" s="2">
        <f>(basiscijfers!K14/basiscijfers!$AK14)/(basiscijfers!K$26/basiscijfers!$AK$26)</f>
        <v>0.88619768663321341</v>
      </c>
      <c r="L13" s="2">
        <f>(basiscijfers!L14/basiscijfers!$AK14)/(basiscijfers!L$26/basiscijfers!$AK$26)</f>
        <v>1.9986611275846713</v>
      </c>
      <c r="M13" s="2">
        <f>(basiscijfers!M14/basiscijfers!$AK14)/(basiscijfers!M$26/basiscijfers!$AK$26)</f>
        <v>0.6894917405231713</v>
      </c>
      <c r="N13" s="2">
        <f>(basiscijfers!N14/basiscijfers!$AK14)/(basiscijfers!N$26/basiscijfers!$AK$26)</f>
        <v>1.3865960664282519</v>
      </c>
      <c r="O13" s="2">
        <f>(basiscijfers!O14/basiscijfers!$AK14)/(basiscijfers!O$26/basiscijfers!$AK$26)</f>
        <v>2.5170532898556015</v>
      </c>
      <c r="P13" s="2">
        <f>(basiscijfers!P14/basiscijfers!$AK14)/(basiscijfers!P$26/basiscijfers!$AK$26)</f>
        <v>0.81890232825574194</v>
      </c>
      <c r="Q13" s="2">
        <f>(basiscijfers!Q14/basiscijfers!$AK14)/(basiscijfers!Q$26/basiscijfers!$AK$26)</f>
        <v>0.63932595341416543</v>
      </c>
      <c r="R13" s="2">
        <f>(basiscijfers!R14/basiscijfers!$AK14)/(basiscijfers!R$26/basiscijfers!$AK$26)</f>
        <v>0.90775555490608939</v>
      </c>
      <c r="S13" s="2">
        <f>(basiscijfers!S14/basiscijfers!$AK14)/(basiscijfers!S$26/basiscijfers!$AK$26)</f>
        <v>0.80493286301604017</v>
      </c>
      <c r="T13" s="2">
        <f>(basiscijfers!T14/basiscijfers!$AK14)/(basiscijfers!T$26/basiscijfers!$AK$26)</f>
        <v>2.2152553035713471</v>
      </c>
      <c r="U13" s="2">
        <f>(basiscijfers!U14/basiscijfers!$AK14)/(basiscijfers!U$26/basiscijfers!$AK$26)</f>
        <v>1.541664171062983</v>
      </c>
      <c r="V13" s="2">
        <f>(basiscijfers!V14/basiscijfers!$AK14)/(basiscijfers!V$26/basiscijfers!$AK$26)</f>
        <v>1.2126236941116921</v>
      </c>
      <c r="W13" s="2">
        <f>(basiscijfers!W14/basiscijfers!$AK14)/(basiscijfers!W$26/basiscijfers!$AK$26)</f>
        <v>0.6792764693007266</v>
      </c>
      <c r="X13" s="2">
        <f>(basiscijfers!X14/basiscijfers!$AK14)/(basiscijfers!X$26/basiscijfers!$AK$26)</f>
        <v>1.2690594477263062</v>
      </c>
      <c r="Y13" s="2">
        <f>(basiscijfers!Y14/basiscijfers!$AK14)/(basiscijfers!Y$26/basiscijfers!$AK$26)</f>
        <v>1.5204828635182039</v>
      </c>
      <c r="Z13" s="2">
        <f>(basiscijfers!Z14/basiscijfers!$AK14)/(basiscijfers!Z$26/basiscijfers!$AK$26)</f>
        <v>1.7727774121368496</v>
      </c>
      <c r="AA13" s="2">
        <f>(basiscijfers!AA14/basiscijfers!$AK14)/(basiscijfers!AA$26/basiscijfers!$AK$26)</f>
        <v>1.7011440380135803</v>
      </c>
      <c r="AB13" s="2">
        <f>(basiscijfers!AB14/basiscijfers!$AK14)/(basiscijfers!AB$26/basiscijfers!$AK$26)</f>
        <v>0.63035853759089044</v>
      </c>
      <c r="AC13" s="2">
        <f>(basiscijfers!AC14/basiscijfers!$AK14)/(basiscijfers!AC$26/basiscijfers!$AK$26)</f>
        <v>0.5325285986912367</v>
      </c>
      <c r="AD13" s="2">
        <f>(basiscijfers!AD14/basiscijfers!$AK14)/(basiscijfers!AD$26/basiscijfers!$AK$26)</f>
        <v>0.95814893962509473</v>
      </c>
      <c r="AE13" s="2">
        <f>(basiscijfers!AE14/basiscijfers!$AK14)/(basiscijfers!AE$26/basiscijfers!$AK$26)</f>
        <v>0.61006584433819944</v>
      </c>
      <c r="AF13" s="2">
        <f>(basiscijfers!AF14/basiscijfers!$AK14)/(basiscijfers!AF$26/basiscijfers!$AK$26)</f>
        <v>1.7378842882680341</v>
      </c>
      <c r="AG13" s="2">
        <f>(basiscijfers!AG14/basiscijfers!$AK14)/(basiscijfers!AG$26/basiscijfers!$AK$26)</f>
        <v>1.3261935022004179</v>
      </c>
      <c r="AH13" s="2">
        <f>(basiscijfers!AH14/basiscijfers!$AK14)/(basiscijfers!AH$26/basiscijfers!$AK$26)</f>
        <v>1.5975726994636006</v>
      </c>
      <c r="AI13" s="2">
        <f>(basiscijfers!AI14/basiscijfers!$AK14)/(basiscijfers!AI$26/basiscijfers!$AK$26)</f>
        <v>1.440218598428282</v>
      </c>
      <c r="AJ13" s="2">
        <f>(basiscijfers!AJ14/basiscijfers!$AK14)/(basiscijfers!AJ$26/basiscijfers!$AK$26)</f>
        <v>0.61940828766726086</v>
      </c>
      <c r="AK13" s="2">
        <f>(basiscijfers!AK14/basiscijfers!$AK14)/(basiscijfers!AK$26/basiscijfers!$AK$26)</f>
        <v>1</v>
      </c>
    </row>
    <row r="14" spans="1:37" ht="14.45">
      <c r="A14" s="5" t="s">
        <v>70</v>
      </c>
      <c r="B14" s="2">
        <f>(basiscijfers!B15/basiscijfers!$AK15)/(basiscijfers!B$26/basiscijfers!$AK$26)</f>
        <v>1.2865129725644662</v>
      </c>
      <c r="C14" s="2">
        <f>(basiscijfers!C15/basiscijfers!$AK15)/(basiscijfers!C$26/basiscijfers!$AK$26)</f>
        <v>1.6551762950961006</v>
      </c>
      <c r="D14" s="2">
        <f>(basiscijfers!D15/basiscijfers!$AK15)/(basiscijfers!D$26/basiscijfers!$AK$26)</f>
        <v>1.0710654641566721</v>
      </c>
      <c r="E14" s="2">
        <f>(basiscijfers!E15/basiscijfers!$AK15)/(basiscijfers!E$26/basiscijfers!$AK$26)</f>
        <v>1.0582843222298568</v>
      </c>
      <c r="F14" s="2">
        <f>(basiscijfers!F15/basiscijfers!$AK15)/(basiscijfers!F$26/basiscijfers!$AK$26)</f>
        <v>0.99429489374406876</v>
      </c>
      <c r="G14" s="2">
        <f>(basiscijfers!G15/basiscijfers!$AK15)/(basiscijfers!G$26/basiscijfers!$AK$26)</f>
        <v>1.0973644228709929</v>
      </c>
      <c r="H14" s="2">
        <f>(basiscijfers!H15/basiscijfers!$AK15)/(basiscijfers!H$26/basiscijfers!$AK$26)</f>
        <v>0.75500749246544541</v>
      </c>
      <c r="I14" s="2">
        <f>(basiscijfers!I15/basiscijfers!$AK15)/(basiscijfers!I$26/basiscijfers!$AK$26)</f>
        <v>0.78092673598157569</v>
      </c>
      <c r="J14" s="2">
        <f>(basiscijfers!J15/basiscijfers!$AK15)/(basiscijfers!J$26/basiscijfers!$AK$26)</f>
        <v>1.336997475057716</v>
      </c>
      <c r="K14" s="2">
        <f>(basiscijfers!K15/basiscijfers!$AK15)/(basiscijfers!K$26/basiscijfers!$AK$26)</f>
        <v>0.77997970001846639</v>
      </c>
      <c r="L14" s="2">
        <f>(basiscijfers!L15/basiscijfers!$AK15)/(basiscijfers!L$26/basiscijfers!$AK$26)</f>
        <v>1.3366052041064764</v>
      </c>
      <c r="M14" s="2">
        <f>(basiscijfers!M15/basiscijfers!$AK15)/(basiscijfers!M$26/basiscijfers!$AK$26)</f>
        <v>0.92499263810180121</v>
      </c>
      <c r="N14" s="2">
        <f>(basiscijfers!N15/basiscijfers!$AK15)/(basiscijfers!N$26/basiscijfers!$AK$26)</f>
        <v>1.1145697233567469</v>
      </c>
      <c r="O14" s="2">
        <f>(basiscijfers!O15/basiscijfers!$AK15)/(basiscijfers!O$26/basiscijfers!$AK$26)</f>
        <v>0.31860831308696458</v>
      </c>
      <c r="P14" s="2">
        <f>(basiscijfers!P15/basiscijfers!$AK15)/(basiscijfers!P$26/basiscijfers!$AK$26)</f>
        <v>0.70238406386044061</v>
      </c>
      <c r="Q14" s="2">
        <f>(basiscijfers!Q15/basiscijfers!$AK15)/(basiscijfers!Q$26/basiscijfers!$AK$26)</f>
        <v>0.88384091949271359</v>
      </c>
      <c r="R14" s="2">
        <f>(basiscijfers!R15/basiscijfers!$AK15)/(basiscijfers!R$26/basiscijfers!$AK$26)</f>
        <v>0.89522258801591525</v>
      </c>
      <c r="S14" s="2">
        <f>(basiscijfers!S15/basiscijfers!$AK15)/(basiscijfers!S$26/basiscijfers!$AK$26)</f>
        <v>0.9912750133857795</v>
      </c>
      <c r="T14" s="2">
        <f>(basiscijfers!T15/basiscijfers!$AK15)/(basiscijfers!T$26/basiscijfers!$AK$26)</f>
        <v>0.76112378861813379</v>
      </c>
      <c r="U14" s="2">
        <f>(basiscijfers!U15/basiscijfers!$AK15)/(basiscijfers!U$26/basiscijfers!$AK$26)</f>
        <v>1.3747054344537211</v>
      </c>
      <c r="V14" s="2">
        <f>(basiscijfers!V15/basiscijfers!$AK15)/(basiscijfers!V$26/basiscijfers!$AK$26)</f>
        <v>0.42621808262712141</v>
      </c>
      <c r="W14" s="2">
        <f>(basiscijfers!W15/basiscijfers!$AK15)/(basiscijfers!W$26/basiscijfers!$AK$26)</f>
        <v>1.1479279133063804</v>
      </c>
      <c r="X14" s="2">
        <f>(basiscijfers!X15/basiscijfers!$AK15)/(basiscijfers!X$26/basiscijfers!$AK$26)</f>
        <v>0.71588534055144526</v>
      </c>
      <c r="Y14" s="2">
        <f>(basiscijfers!Y15/basiscijfers!$AK15)/(basiscijfers!Y$26/basiscijfers!$AK$26)</f>
        <v>0.68119618229832246</v>
      </c>
      <c r="Z14" s="2">
        <f>(basiscijfers!Z15/basiscijfers!$AK15)/(basiscijfers!Z$26/basiscijfers!$AK$26)</f>
        <v>1.1008161931160219</v>
      </c>
      <c r="AA14" s="2">
        <f>(basiscijfers!AA15/basiscijfers!$AK15)/(basiscijfers!AA$26/basiscijfers!$AK$26)</f>
        <v>1.0895031105559505</v>
      </c>
      <c r="AB14" s="2">
        <f>(basiscijfers!AB15/basiscijfers!$AK15)/(basiscijfers!AB$26/basiscijfers!$AK$26)</f>
        <v>1.3209102109722244</v>
      </c>
      <c r="AC14" s="2">
        <f>(basiscijfers!AC15/basiscijfers!$AK15)/(basiscijfers!AC$26/basiscijfers!$AK$26)</f>
        <v>0.91627826799916412</v>
      </c>
      <c r="AD14" s="2">
        <f>(basiscijfers!AD15/basiscijfers!$AK15)/(basiscijfers!AD$26/basiscijfers!$AK$26)</f>
        <v>0.78385157992132504</v>
      </c>
      <c r="AE14" s="2">
        <f>(basiscijfers!AE15/basiscijfers!$AK15)/(basiscijfers!AE$26/basiscijfers!$AK$26)</f>
        <v>0.76820885742444489</v>
      </c>
      <c r="AF14" s="2">
        <f>(basiscijfers!AF15/basiscijfers!$AK15)/(basiscijfers!AF$26/basiscijfers!$AK$26)</f>
        <v>0.77821355247522306</v>
      </c>
      <c r="AG14" s="2">
        <f>(basiscijfers!AG15/basiscijfers!$AK15)/(basiscijfers!AG$26/basiscijfers!$AK$26)</f>
        <v>0.81416756131945567</v>
      </c>
      <c r="AH14" s="2">
        <f>(basiscijfers!AH15/basiscijfers!$AK15)/(basiscijfers!AH$26/basiscijfers!$AK$26)</f>
        <v>0.75331981805441561</v>
      </c>
      <c r="AI14" s="2">
        <f>(basiscijfers!AI15/basiscijfers!$AK15)/(basiscijfers!AI$26/basiscijfers!$AK$26)</f>
        <v>0.5878484221539475</v>
      </c>
      <c r="AJ14" s="2">
        <f>(basiscijfers!AJ15/basiscijfers!$AK15)/(basiscijfers!AJ$26/basiscijfers!$AK$26)</f>
        <v>1.0950258533195771</v>
      </c>
      <c r="AK14" s="2">
        <f>(basiscijfers!AK15/basiscijfers!$AK15)/(basiscijfers!AK$26/basiscijfers!$AK$26)</f>
        <v>1</v>
      </c>
    </row>
    <row r="15" spans="1:37" ht="14.45">
      <c r="A15" s="5" t="s">
        <v>50</v>
      </c>
      <c r="B15" s="2">
        <f>(basiscijfers!B16/basiscijfers!$AK16)/(basiscijfers!B$26/basiscijfers!$AK$26)</f>
        <v>0.88852206141647971</v>
      </c>
      <c r="C15" s="2">
        <f>(basiscijfers!C16/basiscijfers!$AK16)/(basiscijfers!C$26/basiscijfers!$AK$26)</f>
        <v>1.2133695315468831</v>
      </c>
      <c r="D15" s="2">
        <f>(basiscijfers!D16/basiscijfers!$AK16)/(basiscijfers!D$26/basiscijfers!$AK$26)</f>
        <v>1.1429893041303438</v>
      </c>
      <c r="E15" s="2">
        <f>(basiscijfers!E16/basiscijfers!$AK16)/(basiscijfers!E$26/basiscijfers!$AK$26)</f>
        <v>0.97131346168850952</v>
      </c>
      <c r="F15" s="2">
        <f>(basiscijfers!F16/basiscijfers!$AK16)/(basiscijfers!F$26/basiscijfers!$AK$26)</f>
        <v>1.0622825853644493</v>
      </c>
      <c r="G15" s="2">
        <f>(basiscijfers!G16/basiscijfers!$AK16)/(basiscijfers!G$26/basiscijfers!$AK$26)</f>
        <v>1.1484255429365309</v>
      </c>
      <c r="H15" s="2">
        <f>(basiscijfers!H16/basiscijfers!$AK16)/(basiscijfers!H$26/basiscijfers!$AK$26)</f>
        <v>1.2112024099737162</v>
      </c>
      <c r="I15" s="2">
        <f>(basiscijfers!I16/basiscijfers!$AK16)/(basiscijfers!I$26/basiscijfers!$AK$26)</f>
        <v>0.59998795990090881</v>
      </c>
      <c r="J15" s="2">
        <f>(basiscijfers!J16/basiscijfers!$AK16)/(basiscijfers!J$26/basiscijfers!$AK$26)</f>
        <v>1.2266381363668173</v>
      </c>
      <c r="K15" s="2">
        <f>(basiscijfers!K16/basiscijfers!$AK16)/(basiscijfers!K$26/basiscijfers!$AK$26)</f>
        <v>0.65568991436095325</v>
      </c>
      <c r="L15" s="2">
        <f>(basiscijfers!L16/basiscijfers!$AK16)/(basiscijfers!L$26/basiscijfers!$AK$26)</f>
        <v>0.32593544903865457</v>
      </c>
      <c r="M15" s="2">
        <f>(basiscijfers!M16/basiscijfers!$AK16)/(basiscijfers!M$26/basiscijfers!$AK$26)</f>
        <v>0.84319580661301863</v>
      </c>
      <c r="N15" s="2">
        <f>(basiscijfers!N16/basiscijfers!$AK16)/(basiscijfers!N$26/basiscijfers!$AK$26)</f>
        <v>0.48283273570433571</v>
      </c>
      <c r="O15" s="2">
        <f>(basiscijfers!O16/basiscijfers!$AK16)/(basiscijfers!O$26/basiscijfers!$AK$26)</f>
        <v>0.3176797569311175</v>
      </c>
      <c r="P15" s="2">
        <f>(basiscijfers!P16/basiscijfers!$AK16)/(basiscijfers!P$26/basiscijfers!$AK$26)</f>
        <v>0.81690760873805879</v>
      </c>
      <c r="Q15" s="2">
        <f>(basiscijfers!Q16/basiscijfers!$AK16)/(basiscijfers!Q$26/basiscijfers!$AK$26)</f>
        <v>0.80357902992107355</v>
      </c>
      <c r="R15" s="2">
        <f>(basiscijfers!R16/basiscijfers!$AK16)/(basiscijfers!R$26/basiscijfers!$AK$26)</f>
        <v>0.58697036244192946</v>
      </c>
      <c r="S15" s="2">
        <f>(basiscijfers!S16/basiscijfers!$AK16)/(basiscijfers!S$26/basiscijfers!$AK$26)</f>
        <v>0.59569935018617448</v>
      </c>
      <c r="T15" s="2">
        <f>(basiscijfers!T16/basiscijfers!$AK16)/(basiscijfers!T$26/basiscijfers!$AK$26)</f>
        <v>0.68816331740024572</v>
      </c>
      <c r="U15" s="2">
        <f>(basiscijfers!U16/basiscijfers!$AK16)/(basiscijfers!U$26/basiscijfers!$AK$26)</f>
        <v>0.20793504665540402</v>
      </c>
      <c r="V15" s="2">
        <f>(basiscijfers!V16/basiscijfers!$AK16)/(basiscijfers!V$26/basiscijfers!$AK$26)</f>
        <v>0.22133557801627571</v>
      </c>
      <c r="W15" s="2">
        <f>(basiscijfers!W16/basiscijfers!$AK16)/(basiscijfers!W$26/basiscijfers!$AK$26)</f>
        <v>1.1107811239714271</v>
      </c>
      <c r="X15" s="2">
        <f>(basiscijfers!X16/basiscijfers!$AK16)/(basiscijfers!X$26/basiscijfers!$AK$26)</f>
        <v>0.60526474126058827</v>
      </c>
      <c r="Y15" s="2">
        <f>(basiscijfers!Y16/basiscijfers!$AK16)/(basiscijfers!Y$26/basiscijfers!$AK$26)</f>
        <v>0.30764114108126012</v>
      </c>
      <c r="Z15" s="2">
        <f>(basiscijfers!Z16/basiscijfers!$AK16)/(basiscijfers!Z$26/basiscijfers!$AK$26)</f>
        <v>0.18322212630028617</v>
      </c>
      <c r="AA15" s="2">
        <f>(basiscijfers!AA16/basiscijfers!$AK16)/(basiscijfers!AA$26/basiscijfers!$AK$26)</f>
        <v>0.30109670580202369</v>
      </c>
      <c r="AB15" s="2">
        <f>(basiscijfers!AB16/basiscijfers!$AK16)/(basiscijfers!AB$26/basiscijfers!$AK$26)</f>
        <v>0.94745808559990075</v>
      </c>
      <c r="AC15" s="2">
        <f>(basiscijfers!AC16/basiscijfers!$AK16)/(basiscijfers!AC$26/basiscijfers!$AK$26)</f>
        <v>0.74771914876865664</v>
      </c>
      <c r="AD15" s="2">
        <f>(basiscijfers!AD16/basiscijfers!$AK16)/(basiscijfers!AD$26/basiscijfers!$AK$26)</f>
        <v>1.418776992812097</v>
      </c>
      <c r="AE15" s="2">
        <f>(basiscijfers!AE16/basiscijfers!$AK16)/(basiscijfers!AE$26/basiscijfers!$AK$26)</f>
        <v>1.3374420271125738</v>
      </c>
      <c r="AF15" s="2">
        <f>(basiscijfers!AF16/basiscijfers!$AK16)/(basiscijfers!AF$26/basiscijfers!$AK$26)</f>
        <v>0.32190000613803699</v>
      </c>
      <c r="AG15" s="2">
        <f>(basiscijfers!AG16/basiscijfers!$AK16)/(basiscijfers!AG$26/basiscijfers!$AK$26)</f>
        <v>0.40893719333270456</v>
      </c>
      <c r="AH15" s="2">
        <f>(basiscijfers!AH16/basiscijfers!$AK16)/(basiscijfers!AH$26/basiscijfers!$AK$26)</f>
        <v>0.3703338903909163</v>
      </c>
      <c r="AI15" s="2">
        <f>(basiscijfers!AI16/basiscijfers!$AK16)/(basiscijfers!AI$26/basiscijfers!$AK$26)</f>
        <v>0.22920493115206991</v>
      </c>
      <c r="AJ15" s="2">
        <f>(basiscijfers!AJ16/basiscijfers!$AK16)/(basiscijfers!AJ$26/basiscijfers!$AK$26)</f>
        <v>0.46972174499902675</v>
      </c>
      <c r="AK15" s="2">
        <f>(basiscijfers!AK16/basiscijfers!$AK16)/(basiscijfers!AK$26/basiscijfers!$AK$26)</f>
        <v>1</v>
      </c>
    </row>
    <row r="16" spans="1:37" s="30" customFormat="1" ht="14.45">
      <c r="A16" s="18" t="s">
        <v>71</v>
      </c>
      <c r="B16" s="20">
        <f>(basiscijfers!B17/basiscijfers!$AK17)/(basiscijfers!B$26/basiscijfers!$AK$26)</f>
        <v>1.0271591124249189</v>
      </c>
      <c r="C16" s="20">
        <f>(basiscijfers!C17/basiscijfers!$AK17)/(basiscijfers!C$26/basiscijfers!$AK$26)</f>
        <v>1.7357157890889632</v>
      </c>
      <c r="D16" s="20">
        <f>(basiscijfers!D17/basiscijfers!$AK17)/(basiscijfers!D$26/basiscijfers!$AK$26)</f>
        <v>0.94151993426987612</v>
      </c>
      <c r="E16" s="20">
        <f>(basiscijfers!E17/basiscijfers!$AK17)/(basiscijfers!E$26/basiscijfers!$AK$26)</f>
        <v>0.94634031359995363</v>
      </c>
      <c r="F16" s="20">
        <f>(basiscijfers!F17/basiscijfers!$AK17)/(basiscijfers!F$26/basiscijfers!$AK$26)</f>
        <v>0.84615371097795333</v>
      </c>
      <c r="G16" s="20">
        <f>(basiscijfers!G17/basiscijfers!$AK17)/(basiscijfers!G$26/basiscijfers!$AK$26)</f>
        <v>1.2085226877823516</v>
      </c>
      <c r="H16" s="20">
        <f>(basiscijfers!H17/basiscijfers!$AK17)/(basiscijfers!H$26/basiscijfers!$AK$26)</f>
        <v>0.49333212081347982</v>
      </c>
      <c r="I16" s="20">
        <f>(basiscijfers!I17/basiscijfers!$AK17)/(basiscijfers!I$26/basiscijfers!$AK$26)</f>
        <v>0.59818454971556734</v>
      </c>
      <c r="J16" s="20">
        <f>(basiscijfers!J17/basiscijfers!$AK17)/(basiscijfers!J$26/basiscijfers!$AK$26)</f>
        <v>1.4338595570215031</v>
      </c>
      <c r="K16" s="20">
        <f>(basiscijfers!K17/basiscijfers!$AK17)/(basiscijfers!K$26/basiscijfers!$AK$26)</f>
        <v>0.64103367386776489</v>
      </c>
      <c r="L16" s="20">
        <f>(basiscijfers!L17/basiscijfers!$AK17)/(basiscijfers!L$26/basiscijfers!$AK$26)</f>
        <v>1.0892924318188775</v>
      </c>
      <c r="M16" s="20">
        <f>(basiscijfers!M17/basiscijfers!$AK17)/(basiscijfers!M$26/basiscijfers!$AK$26)</f>
        <v>0.84650381230630967</v>
      </c>
      <c r="N16" s="20">
        <f>(basiscijfers!N17/basiscijfers!$AK17)/(basiscijfers!N$26/basiscijfers!$AK$26)</f>
        <v>1.2221505175737388</v>
      </c>
      <c r="O16" s="20">
        <f>(basiscijfers!O17/basiscijfers!$AK17)/(basiscijfers!O$26/basiscijfers!$AK$26)</f>
        <v>1.4485546621868854</v>
      </c>
      <c r="P16" s="20">
        <f>(basiscijfers!P17/basiscijfers!$AK17)/(basiscijfers!P$26/basiscijfers!$AK$26)</f>
        <v>0.5260343221730378</v>
      </c>
      <c r="Q16" s="20">
        <f>(basiscijfers!Q17/basiscijfers!$AK17)/(basiscijfers!Q$26/basiscijfers!$AK$26)</f>
        <v>0.48226949085194287</v>
      </c>
      <c r="R16" s="20">
        <f>(basiscijfers!R17/basiscijfers!$AK17)/(basiscijfers!R$26/basiscijfers!$AK$26)</f>
        <v>1.0226801672032293</v>
      </c>
      <c r="S16" s="20">
        <f>(basiscijfers!S17/basiscijfers!$AK17)/(basiscijfers!S$26/basiscijfers!$AK$26)</f>
        <v>0.53940859136004282</v>
      </c>
      <c r="T16" s="20">
        <f>(basiscijfers!T17/basiscijfers!$AK17)/(basiscijfers!T$26/basiscijfers!$AK$26)</f>
        <v>1.433153413105424</v>
      </c>
      <c r="U16" s="20">
        <f>(basiscijfers!U17/basiscijfers!$AK17)/(basiscijfers!U$26/basiscijfers!$AK$26)</f>
        <v>1.4578797944415545</v>
      </c>
      <c r="V16" s="20">
        <f>(basiscijfers!V17/basiscijfers!$AK17)/(basiscijfers!V$26/basiscijfers!$AK$26)</f>
        <v>1.8874354038655983</v>
      </c>
      <c r="W16" s="20">
        <f>(basiscijfers!W17/basiscijfers!$AK17)/(basiscijfers!W$26/basiscijfers!$AK$26)</f>
        <v>0.51691049639502895</v>
      </c>
      <c r="X16" s="20">
        <f>(basiscijfers!X17/basiscijfers!$AK17)/(basiscijfers!X$26/basiscijfers!$AK$26)</f>
        <v>1.384549667157386</v>
      </c>
      <c r="Y16" s="20">
        <f>(basiscijfers!Y17/basiscijfers!$AK17)/(basiscijfers!Y$26/basiscijfers!$AK$26)</f>
        <v>1.7140674351113399</v>
      </c>
      <c r="Z16" s="20">
        <f>(basiscijfers!Z17/basiscijfers!$AK17)/(basiscijfers!Z$26/basiscijfers!$AK$26)</f>
        <v>0.50522118460694365</v>
      </c>
      <c r="AA16" s="20">
        <f>(basiscijfers!AA17/basiscijfers!$AK17)/(basiscijfers!AA$26/basiscijfers!$AK$26)</f>
        <v>1.7466527933493448</v>
      </c>
      <c r="AB16" s="20">
        <f>(basiscijfers!AB17/basiscijfers!$AK17)/(basiscijfers!AB$26/basiscijfers!$AK$26)</f>
        <v>0.50881136946937189</v>
      </c>
      <c r="AC16" s="20">
        <f>(basiscijfers!AC17/basiscijfers!$AK17)/(basiscijfers!AC$26/basiscijfers!$AK$26)</f>
        <v>0.54685739291718705</v>
      </c>
      <c r="AD16" s="20">
        <f>(basiscijfers!AD17/basiscijfers!$AK17)/(basiscijfers!AD$26/basiscijfers!$AK$26)</f>
        <v>1.1538379586488019</v>
      </c>
      <c r="AE16" s="20">
        <f>(basiscijfers!AE17/basiscijfers!$AK17)/(basiscijfers!AE$26/basiscijfers!$AK$26)</f>
        <v>0.52935222263726556</v>
      </c>
      <c r="AF16" s="20">
        <f>(basiscijfers!AF17/basiscijfers!$AK17)/(basiscijfers!AF$26/basiscijfers!$AK$26)</f>
        <v>2.0378444210593099</v>
      </c>
      <c r="AG16" s="20">
        <f>(basiscijfers!AG17/basiscijfers!$AK17)/(basiscijfers!AG$26/basiscijfers!$AK$26)</f>
        <v>1.8716721316647327</v>
      </c>
      <c r="AH16" s="20">
        <f>(basiscijfers!AH17/basiscijfers!$AK17)/(basiscijfers!AH$26/basiscijfers!$AK$26)</f>
        <v>1.8841708379124824</v>
      </c>
      <c r="AI16" s="20">
        <f>(basiscijfers!AI17/basiscijfers!$AK17)/(basiscijfers!AI$26/basiscijfers!$AK$26)</f>
        <v>1.2538088285386035</v>
      </c>
      <c r="AJ16" s="20">
        <f>(basiscijfers!AJ17/basiscijfers!$AK17)/(basiscijfers!AJ$26/basiscijfers!$AK$26)</f>
        <v>1.1669079633074333</v>
      </c>
      <c r="AK16" s="20">
        <f>(basiscijfers!AK17/basiscijfers!$AK17)/(basiscijfers!AK$26/basiscijfers!$AK$26)</f>
        <v>1</v>
      </c>
    </row>
    <row r="17" spans="1:37" ht="14.45">
      <c r="A17" s="5" t="s">
        <v>72</v>
      </c>
      <c r="B17" s="2">
        <f>(basiscijfers!B18/basiscijfers!$AK18)/(basiscijfers!B$26/basiscijfers!$AK$26)</f>
        <v>0.83517524299036017</v>
      </c>
      <c r="C17" s="2">
        <f>(basiscijfers!C18/basiscijfers!$AK18)/(basiscijfers!C$26/basiscijfers!$AK$26)</f>
        <v>0.90216586412619393</v>
      </c>
      <c r="D17" s="2">
        <f>(basiscijfers!D18/basiscijfers!$AK18)/(basiscijfers!D$26/basiscijfers!$AK$26)</f>
        <v>0.71079364465402761</v>
      </c>
      <c r="E17" s="2">
        <f>(basiscijfers!E18/basiscijfers!$AK18)/(basiscijfers!E$26/basiscijfers!$AK$26)</f>
        <v>0.56426288304594463</v>
      </c>
      <c r="F17" s="2">
        <f>(basiscijfers!F18/basiscijfers!$AK18)/(basiscijfers!F$26/basiscijfers!$AK$26)</f>
        <v>1.3317189845808579</v>
      </c>
      <c r="G17" s="2">
        <f>(basiscijfers!G18/basiscijfers!$AK18)/(basiscijfers!G$26/basiscijfers!$AK$26)</f>
        <v>0.74955788234007303</v>
      </c>
      <c r="H17" s="2">
        <f>(basiscijfers!H18/basiscijfers!$AK18)/(basiscijfers!H$26/basiscijfers!$AK$26)</f>
        <v>0.42965250827413237</v>
      </c>
      <c r="I17" s="2">
        <f>(basiscijfers!I18/basiscijfers!$AK18)/(basiscijfers!I$26/basiscijfers!$AK$26)</f>
        <v>0.98348620622690608</v>
      </c>
      <c r="J17" s="2">
        <f>(basiscijfers!J18/basiscijfers!$AK18)/(basiscijfers!J$26/basiscijfers!$AK$26)</f>
        <v>1.0216020221997419</v>
      </c>
      <c r="K17" s="2">
        <f>(basiscijfers!K18/basiscijfers!$AK18)/(basiscijfers!K$26/basiscijfers!$AK$26)</f>
        <v>0.96380550581637636</v>
      </c>
      <c r="L17" s="2">
        <f>(basiscijfers!L18/basiscijfers!$AK18)/(basiscijfers!L$26/basiscijfers!$AK$26)</f>
        <v>1.2176255033148735</v>
      </c>
      <c r="M17" s="2">
        <f>(basiscijfers!M18/basiscijfers!$AK18)/(basiscijfers!M$26/basiscijfers!$AK$26)</f>
        <v>2.0474654779372528</v>
      </c>
      <c r="N17" s="2">
        <f>(basiscijfers!N18/basiscijfers!$AK18)/(basiscijfers!N$26/basiscijfers!$AK$26)</f>
        <v>1.3483042151174089</v>
      </c>
      <c r="O17" s="2">
        <f>(basiscijfers!O18/basiscijfers!$AK18)/(basiscijfers!O$26/basiscijfers!$AK$26)</f>
        <v>2.4530492072231964</v>
      </c>
      <c r="P17" s="2">
        <f>(basiscijfers!P18/basiscijfers!$AK18)/(basiscijfers!P$26/basiscijfers!$AK$26)</f>
        <v>0.64324309782153455</v>
      </c>
      <c r="Q17" s="2">
        <f>(basiscijfers!Q18/basiscijfers!$AK18)/(basiscijfers!Q$26/basiscijfers!$AK$26)</f>
        <v>1.2518079388962078</v>
      </c>
      <c r="R17" s="2">
        <f>(basiscijfers!R18/basiscijfers!$AK18)/(basiscijfers!R$26/basiscijfers!$AK$26)</f>
        <v>1.3852374409386974</v>
      </c>
      <c r="S17" s="2">
        <f>(basiscijfers!S18/basiscijfers!$AK18)/(basiscijfers!S$26/basiscijfers!$AK$26)</f>
        <v>0.81114606750015372</v>
      </c>
      <c r="T17" s="2">
        <f>(basiscijfers!T18/basiscijfers!$AK18)/(basiscijfers!T$26/basiscijfers!$AK$26)</f>
        <v>1.9395167963093332</v>
      </c>
      <c r="U17" s="2">
        <f>(basiscijfers!U18/basiscijfers!$AK18)/(basiscijfers!U$26/basiscijfers!$AK$26)</f>
        <v>1.6907107312752625</v>
      </c>
      <c r="V17" s="2">
        <f>(basiscijfers!V18/basiscijfers!$AK18)/(basiscijfers!V$26/basiscijfers!$AK$26)</f>
        <v>1.8302682504500509</v>
      </c>
      <c r="W17" s="2">
        <f>(basiscijfers!W18/basiscijfers!$AK18)/(basiscijfers!W$26/basiscijfers!$AK$26)</f>
        <v>0.57593372455236191</v>
      </c>
      <c r="X17" s="2">
        <f>(basiscijfers!X18/basiscijfers!$AK18)/(basiscijfers!X$26/basiscijfers!$AK$26)</f>
        <v>1.7877630004487435</v>
      </c>
      <c r="Y17" s="2">
        <f>(basiscijfers!Y18/basiscijfers!$AK18)/(basiscijfers!Y$26/basiscijfers!$AK$26)</f>
        <v>1.0598687398763558</v>
      </c>
      <c r="Z17" s="2">
        <f>(basiscijfers!Z18/basiscijfers!$AK18)/(basiscijfers!Z$26/basiscijfers!$AK$26)</f>
        <v>0.66785173616403881</v>
      </c>
      <c r="AA17" s="2">
        <f>(basiscijfers!AA18/basiscijfers!$AK18)/(basiscijfers!AA$26/basiscijfers!$AK$26)</f>
        <v>1.8831379201726521</v>
      </c>
      <c r="AB17" s="2">
        <f>(basiscijfers!AB18/basiscijfers!$AK18)/(basiscijfers!AB$26/basiscijfers!$AK$26)</f>
        <v>0.7373898950233716</v>
      </c>
      <c r="AC17" s="2">
        <f>(basiscijfers!AC18/basiscijfers!$AK18)/(basiscijfers!AC$26/basiscijfers!$AK$26)</f>
        <v>0.69984973772680403</v>
      </c>
      <c r="AD17" s="2">
        <f>(basiscijfers!AD18/basiscijfers!$AK18)/(basiscijfers!AD$26/basiscijfers!$AK$26)</f>
        <v>1.1510557604383822</v>
      </c>
      <c r="AE17" s="2">
        <f>(basiscijfers!AE18/basiscijfers!$AK18)/(basiscijfers!AE$26/basiscijfers!$AK$26)</f>
        <v>0.49206718255813642</v>
      </c>
      <c r="AF17" s="2">
        <f>(basiscijfers!AF18/basiscijfers!$AK18)/(basiscijfers!AF$26/basiscijfers!$AK$26)</f>
        <v>3.0532654299808706</v>
      </c>
      <c r="AG17" s="2">
        <f>(basiscijfers!AG18/basiscijfers!$AK18)/(basiscijfers!AG$26/basiscijfers!$AK$26)</f>
        <v>1.6068803551157038</v>
      </c>
      <c r="AH17" s="2">
        <f>(basiscijfers!AH18/basiscijfers!$AK18)/(basiscijfers!AH$26/basiscijfers!$AK$26)</f>
        <v>2.4218064038097022</v>
      </c>
      <c r="AI17" s="2">
        <f>(basiscijfers!AI18/basiscijfers!$AK18)/(basiscijfers!AI$26/basiscijfers!$AK$26)</f>
        <v>2.0190317483502644</v>
      </c>
      <c r="AJ17" s="2">
        <f>(basiscijfers!AJ18/basiscijfers!$AK18)/(basiscijfers!AJ$26/basiscijfers!$AK$26)</f>
        <v>1.113424903113329</v>
      </c>
      <c r="AK17" s="2">
        <f>(basiscijfers!AK18/basiscijfers!$AK18)/(basiscijfers!AK$26/basiscijfers!$AK$26)</f>
        <v>1</v>
      </c>
    </row>
    <row r="18" spans="1:37" ht="14.45">
      <c r="A18" s="5" t="s">
        <v>53</v>
      </c>
      <c r="B18" s="2">
        <f>(basiscijfers!B19/basiscijfers!$AK19)/(basiscijfers!B$26/basiscijfers!$AK$26)</f>
        <v>0.59655647080931351</v>
      </c>
      <c r="C18" s="2">
        <f>(basiscijfers!C19/basiscijfers!$AK19)/(basiscijfers!C$26/basiscijfers!$AK$26)</f>
        <v>4.4269667805677773E-2</v>
      </c>
      <c r="D18" s="2">
        <f>(basiscijfers!D19/basiscijfers!$AK19)/(basiscijfers!D$26/basiscijfers!$AK$26)</f>
        <v>0.77119902571524446</v>
      </c>
      <c r="E18" s="2">
        <f>(basiscijfers!E19/basiscijfers!$AK19)/(basiscijfers!E$26/basiscijfers!$AK$26)</f>
        <v>1.280592910879732</v>
      </c>
      <c r="F18" s="2">
        <f>(basiscijfers!F19/basiscijfers!$AK19)/(basiscijfers!F$26/basiscijfers!$AK$26)</f>
        <v>0.60536426410425426</v>
      </c>
      <c r="G18" s="2">
        <f>(basiscijfers!G19/basiscijfers!$AK19)/(basiscijfers!G$26/basiscijfers!$AK$26)</f>
        <v>0.65614875207866641</v>
      </c>
      <c r="H18" s="2">
        <f>(basiscijfers!H19/basiscijfers!$AK19)/(basiscijfers!H$26/basiscijfers!$AK$26)</f>
        <v>1.1134508661459008</v>
      </c>
      <c r="I18" s="2">
        <f>(basiscijfers!I19/basiscijfers!$AK19)/(basiscijfers!I$26/basiscijfers!$AK$26)</f>
        <v>1.5438609821084706</v>
      </c>
      <c r="J18" s="2">
        <f>(basiscijfers!J19/basiscijfers!$AK19)/(basiscijfers!J$26/basiscijfers!$AK$26)</f>
        <v>0.88989487725259442</v>
      </c>
      <c r="K18" s="2">
        <f>(basiscijfers!K19/basiscijfers!$AK19)/(basiscijfers!K$26/basiscijfers!$AK$26)</f>
        <v>2.1502553684107366</v>
      </c>
      <c r="L18" s="2">
        <f>(basiscijfers!L19/basiscijfers!$AK19)/(basiscijfers!L$26/basiscijfers!$AK$26)</f>
        <v>0.53120069251454516</v>
      </c>
      <c r="M18" s="2">
        <f>(basiscijfers!M19/basiscijfers!$AK19)/(basiscijfers!M$26/basiscijfers!$AK$26)</f>
        <v>0.57541443125304226</v>
      </c>
      <c r="N18" s="2">
        <f>(basiscijfers!N19/basiscijfers!$AK19)/(basiscijfers!N$26/basiscijfers!$AK$26)</f>
        <v>1.2737916720039999</v>
      </c>
      <c r="O18" s="2">
        <f>(basiscijfers!O19/basiscijfers!$AK19)/(basiscijfers!O$26/basiscijfers!$AK$26)</f>
        <v>1.1716416785701633</v>
      </c>
      <c r="P18" s="2">
        <f>(basiscijfers!P19/basiscijfers!$AK19)/(basiscijfers!P$26/basiscijfers!$AK$26)</f>
        <v>2.2585928889325992</v>
      </c>
      <c r="Q18" s="2">
        <f>(basiscijfers!Q19/basiscijfers!$AK19)/(basiscijfers!Q$26/basiscijfers!$AK$26)</f>
        <v>0.97050733078803819</v>
      </c>
      <c r="R18" s="2">
        <f>(basiscijfers!R19/basiscijfers!$AK19)/(basiscijfers!R$26/basiscijfers!$AK$26)</f>
        <v>0.80556512786298984</v>
      </c>
      <c r="S18" s="2">
        <f>(basiscijfers!S19/basiscijfers!$AK19)/(basiscijfers!S$26/basiscijfers!$AK$26)</f>
        <v>1.4169029128766688</v>
      </c>
      <c r="T18" s="2">
        <f>(basiscijfers!T19/basiscijfers!$AK19)/(basiscijfers!T$26/basiscijfers!$AK$26)</f>
        <v>1.0860077928213427</v>
      </c>
      <c r="U18" s="2">
        <f>(basiscijfers!U19/basiscijfers!$AK19)/(basiscijfers!U$26/basiscijfers!$AK$26)</f>
        <v>0.53800209537442445</v>
      </c>
      <c r="V18" s="2">
        <f>(basiscijfers!V19/basiscijfers!$AK19)/(basiscijfers!V$26/basiscijfers!$AK$26)</f>
        <v>1.9030384155881601</v>
      </c>
      <c r="W18" s="2">
        <f>(basiscijfers!W19/basiscijfers!$AK19)/(basiscijfers!W$26/basiscijfers!$AK$26)</f>
        <v>1.0678183558114991</v>
      </c>
      <c r="X18" s="2">
        <f>(basiscijfers!X19/basiscijfers!$AK19)/(basiscijfers!X$26/basiscijfers!$AK$26)</f>
        <v>1.0666633662123515</v>
      </c>
      <c r="Y18" s="2">
        <f>(basiscijfers!Y19/basiscijfers!$AK19)/(basiscijfers!Y$26/basiscijfers!$AK$26)</f>
        <v>0.8488860378035703</v>
      </c>
      <c r="Z18" s="2">
        <f>(basiscijfers!Z19/basiscijfers!$AK19)/(basiscijfers!Z$26/basiscijfers!$AK$26)</f>
        <v>0.41145468382843814</v>
      </c>
      <c r="AA18" s="2">
        <f>(basiscijfers!AA19/basiscijfers!$AK19)/(basiscijfers!AA$26/basiscijfers!$AK$26)</f>
        <v>1.5478571848471157</v>
      </c>
      <c r="AB18" s="2">
        <f>(basiscijfers!AB19/basiscijfers!$AK19)/(basiscijfers!AB$26/basiscijfers!$AK$26)</f>
        <v>0.60175557605652574</v>
      </c>
      <c r="AC18" s="2">
        <f>(basiscijfers!AC19/basiscijfers!$AK19)/(basiscijfers!AC$26/basiscijfers!$AK$26)</f>
        <v>1.0858685456482295</v>
      </c>
      <c r="AD18" s="2">
        <f>(basiscijfers!AD19/basiscijfers!$AK19)/(basiscijfers!AD$26/basiscijfers!$AK$26)</f>
        <v>1.1214478762158371</v>
      </c>
      <c r="AE18" s="2">
        <f>(basiscijfers!AE19/basiscijfers!$AK19)/(basiscijfers!AE$26/basiscijfers!$AK$26)</f>
        <v>1.2198645532846955</v>
      </c>
      <c r="AF18" s="2">
        <f>(basiscijfers!AF19/basiscijfers!$AK19)/(basiscijfers!AF$26/basiscijfers!$AK$26)</f>
        <v>0.99936681819159656</v>
      </c>
      <c r="AG18" s="2">
        <f>(basiscijfers!AG19/basiscijfers!$AK19)/(basiscijfers!AG$26/basiscijfers!$AK$26)</f>
        <v>0.78778614471306629</v>
      </c>
      <c r="AH18" s="2">
        <f>(basiscijfers!AH19/basiscijfers!$AK19)/(basiscijfers!AH$26/basiscijfers!$AK$26)</f>
        <v>0.85659971886229636</v>
      </c>
      <c r="AI18" s="2">
        <f>(basiscijfers!AI19/basiscijfers!$AK19)/(basiscijfers!AI$26/basiscijfers!$AK$26)</f>
        <v>0.80542695312576973</v>
      </c>
      <c r="AJ18" s="2">
        <f>(basiscijfers!AJ19/basiscijfers!$AK19)/(basiscijfers!AJ$26/basiscijfers!$AK$26)</f>
        <v>1.6299224003720969</v>
      </c>
      <c r="AK18" s="2">
        <f>(basiscijfers!AK19/basiscijfers!$AK19)/(basiscijfers!AK$26/basiscijfers!$AK$26)</f>
        <v>1</v>
      </c>
    </row>
    <row r="19" spans="1:37" ht="14.45">
      <c r="A19" s="5" t="s">
        <v>73</v>
      </c>
      <c r="B19" s="2">
        <f>(basiscijfers!B20/basiscijfers!$AK20)/(basiscijfers!B$26/basiscijfers!$AK$26)</f>
        <v>1.0802345011816876</v>
      </c>
      <c r="C19" s="2">
        <f>(basiscijfers!C20/basiscijfers!$AK20)/(basiscijfers!C$26/basiscijfers!$AK$26)</f>
        <v>0.55612177946759123</v>
      </c>
      <c r="D19" s="2">
        <f>(basiscijfers!D20/basiscijfers!$AK20)/(basiscijfers!D$26/basiscijfers!$AK$26)</f>
        <v>0.99404897448708007</v>
      </c>
      <c r="E19" s="2">
        <f>(basiscijfers!E20/basiscijfers!$AK20)/(basiscijfers!E$26/basiscijfers!$AK$26)</f>
        <v>1.2524982977710748</v>
      </c>
      <c r="F19" s="2">
        <f>(basiscijfers!F20/basiscijfers!$AK20)/(basiscijfers!F$26/basiscijfers!$AK$26)</f>
        <v>0.73742599812964815</v>
      </c>
      <c r="G19" s="2">
        <f>(basiscijfers!G20/basiscijfers!$AK20)/(basiscijfers!G$26/basiscijfers!$AK$26)</f>
        <v>0.81487461638300407</v>
      </c>
      <c r="H19" s="2">
        <f>(basiscijfers!H20/basiscijfers!$AK20)/(basiscijfers!H$26/basiscijfers!$AK$26)</f>
        <v>1.397552815788055</v>
      </c>
      <c r="I19" s="2">
        <f>(basiscijfers!I20/basiscijfers!$AK20)/(basiscijfers!I$26/basiscijfers!$AK$26)</f>
        <v>1.1163725202296964</v>
      </c>
      <c r="J19" s="2">
        <f>(basiscijfers!J20/basiscijfers!$AK20)/(basiscijfers!J$26/basiscijfers!$AK$26)</f>
        <v>0.85697335813318054</v>
      </c>
      <c r="K19" s="2">
        <f>(basiscijfers!K20/basiscijfers!$AK20)/(basiscijfers!K$26/basiscijfers!$AK$26)</f>
        <v>1.2728165257119473</v>
      </c>
      <c r="L19" s="2">
        <f>(basiscijfers!L20/basiscijfers!$AK20)/(basiscijfers!L$26/basiscijfers!$AK$26)</f>
        <v>0.80236316335605939</v>
      </c>
      <c r="M19" s="2">
        <f>(basiscijfers!M20/basiscijfers!$AK20)/(basiscijfers!M$26/basiscijfers!$AK$26)</f>
        <v>0.5489901930020662</v>
      </c>
      <c r="N19" s="2">
        <f>(basiscijfers!N20/basiscijfers!$AK20)/(basiscijfers!N$26/basiscijfers!$AK$26)</f>
        <v>0.78893570983099515</v>
      </c>
      <c r="O19" s="2">
        <f>(basiscijfers!O20/basiscijfers!$AK20)/(basiscijfers!O$26/basiscijfers!$AK$26)</f>
        <v>0.52350066340462942</v>
      </c>
      <c r="P19" s="2">
        <f>(basiscijfers!P20/basiscijfers!$AK20)/(basiscijfers!P$26/basiscijfers!$AK$26)</f>
        <v>1.5325380102802715</v>
      </c>
      <c r="Q19" s="2">
        <f>(basiscijfers!Q20/basiscijfers!$AK20)/(basiscijfers!Q$26/basiscijfers!$AK$26)</f>
        <v>1.5483834395661058</v>
      </c>
      <c r="R19" s="2">
        <f>(basiscijfers!R20/basiscijfers!$AK20)/(basiscijfers!R$26/basiscijfers!$AK$26)</f>
        <v>0.8748621072263244</v>
      </c>
      <c r="S19" s="2">
        <f>(basiscijfers!S20/basiscijfers!$AK20)/(basiscijfers!S$26/basiscijfers!$AK$26)</f>
        <v>1.490451831897718</v>
      </c>
      <c r="T19" s="2">
        <f>(basiscijfers!T20/basiscijfers!$AK20)/(basiscijfers!T$26/basiscijfers!$AK$26)</f>
        <v>0.82260979926927102</v>
      </c>
      <c r="U19" s="2">
        <f>(basiscijfers!U20/basiscijfers!$AK20)/(basiscijfers!U$26/basiscijfers!$AK$26)</f>
        <v>0.29522799354678347</v>
      </c>
      <c r="V19" s="2">
        <f>(basiscijfers!V20/basiscijfers!$AK20)/(basiscijfers!V$26/basiscijfers!$AK$26)</f>
        <v>0.76164752366732968</v>
      </c>
      <c r="W19" s="2">
        <f>(basiscijfers!W20/basiscijfers!$AK20)/(basiscijfers!W$26/basiscijfers!$AK$26)</f>
        <v>1.502269117869625</v>
      </c>
      <c r="X19" s="2">
        <f>(basiscijfers!X20/basiscijfers!$AK20)/(basiscijfers!X$26/basiscijfers!$AK$26)</f>
        <v>0.54039407851023658</v>
      </c>
      <c r="Y19" s="2">
        <f>(basiscijfers!Y20/basiscijfers!$AK20)/(basiscijfers!Y$26/basiscijfers!$AK$26)</f>
        <v>0.2516513495080363</v>
      </c>
      <c r="Z19" s="2">
        <f>(basiscijfers!Z20/basiscijfers!$AK20)/(basiscijfers!Z$26/basiscijfers!$AK$26)</f>
        <v>0.38638798533048579</v>
      </c>
      <c r="AA19" s="2">
        <f>(basiscijfers!AA20/basiscijfers!$AK20)/(basiscijfers!AA$26/basiscijfers!$AK$26)</f>
        <v>0.68566618314953687</v>
      </c>
      <c r="AB19" s="2">
        <f>(basiscijfers!AB20/basiscijfers!$AK20)/(basiscijfers!AB$26/basiscijfers!$AK$26)</f>
        <v>0.93917198530465329</v>
      </c>
      <c r="AC19" s="2">
        <f>(basiscijfers!AC20/basiscijfers!$AK20)/(basiscijfers!AC$26/basiscijfers!$AK$26)</f>
        <v>1.0745175874585755</v>
      </c>
      <c r="AD19" s="2">
        <f>(basiscijfers!AD20/basiscijfers!$AK20)/(basiscijfers!AD$26/basiscijfers!$AK$26)</f>
        <v>1.1140638262502207</v>
      </c>
      <c r="AE19" s="2">
        <f>(basiscijfers!AE20/basiscijfers!$AK20)/(basiscijfers!AE$26/basiscijfers!$AK$26)</f>
        <v>1.3379368127604436</v>
      </c>
      <c r="AF19" s="2">
        <f>(basiscijfers!AF20/basiscijfers!$AK20)/(basiscijfers!AF$26/basiscijfers!$AK$26)</f>
        <v>0.57034192232330927</v>
      </c>
      <c r="AG19" s="2">
        <f>(basiscijfers!AG20/basiscijfers!$AK20)/(basiscijfers!AG$26/basiscijfers!$AK$26)</f>
        <v>0.42973268665925018</v>
      </c>
      <c r="AH19" s="2">
        <f>(basiscijfers!AH20/basiscijfers!$AK20)/(basiscijfers!AH$26/basiscijfers!$AK$26)</f>
        <v>0.66997024347497058</v>
      </c>
      <c r="AI19" s="2">
        <f>(basiscijfers!AI20/basiscijfers!$AK20)/(basiscijfers!AI$26/basiscijfers!$AK$26)</f>
        <v>0.62901468845079833</v>
      </c>
      <c r="AJ19" s="2">
        <f>(basiscijfers!AJ20/basiscijfers!$AK20)/(basiscijfers!AJ$26/basiscijfers!$AK$26)</f>
        <v>0.63185077874812057</v>
      </c>
      <c r="AK19" s="2">
        <f>(basiscijfers!AK20/basiscijfers!$AK20)/(basiscijfers!AK$26/basiscijfers!$AK$26)</f>
        <v>1</v>
      </c>
    </row>
    <row r="20" spans="1:37" ht="14.45">
      <c r="A20" s="5" t="s">
        <v>74</v>
      </c>
      <c r="B20" s="2">
        <f>(basiscijfers!B21/basiscijfers!$AK21)/(basiscijfers!B$26/basiscijfers!$AK$26)</f>
        <v>1.6004228636092055</v>
      </c>
      <c r="C20" s="2">
        <f>(basiscijfers!C21/basiscijfers!$AK21)/(basiscijfers!C$26/basiscijfers!$AK$26)</f>
        <v>1.6216681773437442</v>
      </c>
      <c r="D20" s="2">
        <f>(basiscijfers!D21/basiscijfers!$AK21)/(basiscijfers!D$26/basiscijfers!$AK$26)</f>
        <v>0.96034854066317898</v>
      </c>
      <c r="E20" s="2">
        <f>(basiscijfers!E21/basiscijfers!$AK21)/(basiscijfers!E$26/basiscijfers!$AK$26)</f>
        <v>0.84398351658860482</v>
      </c>
      <c r="F20" s="2">
        <f>(basiscijfers!F21/basiscijfers!$AK21)/(basiscijfers!F$26/basiscijfers!$AK$26)</f>
        <v>1.2900045176734201</v>
      </c>
      <c r="G20" s="2">
        <f>(basiscijfers!G21/basiscijfers!$AK21)/(basiscijfers!G$26/basiscijfers!$AK$26)</f>
        <v>0.81395066402666361</v>
      </c>
      <c r="H20" s="2">
        <f>(basiscijfers!H21/basiscijfers!$AK21)/(basiscijfers!H$26/basiscijfers!$AK$26)</f>
        <v>0.93403272117363845</v>
      </c>
      <c r="I20" s="2">
        <f>(basiscijfers!I21/basiscijfers!$AK21)/(basiscijfers!I$26/basiscijfers!$AK$26)</f>
        <v>0.67268865829065017</v>
      </c>
      <c r="J20" s="2">
        <f>(basiscijfers!J21/basiscijfers!$AK21)/(basiscijfers!J$26/basiscijfers!$AK$26)</f>
        <v>1.0118382670189647</v>
      </c>
      <c r="K20" s="2">
        <f>(basiscijfers!K21/basiscijfers!$AK21)/(basiscijfers!K$26/basiscijfers!$AK$26)</f>
        <v>0.9402084530262903</v>
      </c>
      <c r="L20" s="2">
        <f>(basiscijfers!L21/basiscijfers!$AK21)/(basiscijfers!L$26/basiscijfers!$AK$26)</f>
        <v>2.1962490290474919</v>
      </c>
      <c r="M20" s="2">
        <f>(basiscijfers!M21/basiscijfers!$AK21)/(basiscijfers!M$26/basiscijfers!$AK$26)</f>
        <v>0.82265534280090635</v>
      </c>
      <c r="N20" s="2">
        <f>(basiscijfers!N21/basiscijfers!$AK21)/(basiscijfers!N$26/basiscijfers!$AK$26)</f>
        <v>1.0801583368707355</v>
      </c>
      <c r="O20" s="2">
        <f>(basiscijfers!O21/basiscijfers!$AK21)/(basiscijfers!O$26/basiscijfers!$AK$26)</f>
        <v>1.360596411487444</v>
      </c>
      <c r="P20" s="2">
        <f>(basiscijfers!P21/basiscijfers!$AK21)/(basiscijfers!P$26/basiscijfers!$AK$26)</f>
        <v>0.67705105748336114</v>
      </c>
      <c r="Q20" s="2">
        <f>(basiscijfers!Q21/basiscijfers!$AK21)/(basiscijfers!Q$26/basiscijfers!$AK$26)</f>
        <v>0.83577217042618013</v>
      </c>
      <c r="R20" s="2">
        <f>(basiscijfers!R21/basiscijfers!$AK21)/(basiscijfers!R$26/basiscijfers!$AK$26)</f>
        <v>1.2238441120261934</v>
      </c>
      <c r="S20" s="2">
        <f>(basiscijfers!S21/basiscijfers!$AK21)/(basiscijfers!S$26/basiscijfers!$AK$26)</f>
        <v>0.94518754198213073</v>
      </c>
      <c r="T20" s="2">
        <f>(basiscijfers!T21/basiscijfers!$AK21)/(basiscijfers!T$26/basiscijfers!$AK$26)</f>
        <v>1.147842766417805</v>
      </c>
      <c r="U20" s="2">
        <f>(basiscijfers!U21/basiscijfers!$AK21)/(basiscijfers!U$26/basiscijfers!$AK$26)</f>
        <v>1.7273632007024957</v>
      </c>
      <c r="V20" s="2">
        <f>(basiscijfers!V21/basiscijfers!$AK21)/(basiscijfers!V$26/basiscijfers!$AK$26)</f>
        <v>1.5046022808404438</v>
      </c>
      <c r="W20" s="2">
        <f>(basiscijfers!W21/basiscijfers!$AK21)/(basiscijfers!W$26/basiscijfers!$AK$26)</f>
        <v>0.91728696003615451</v>
      </c>
      <c r="X20" s="2">
        <f>(basiscijfers!X21/basiscijfers!$AK21)/(basiscijfers!X$26/basiscijfers!$AK$26)</f>
        <v>2.4848240335896397</v>
      </c>
      <c r="Y20" s="2">
        <f>(basiscijfers!Y21/basiscijfers!$AK21)/(basiscijfers!Y$26/basiscijfers!$AK$26)</f>
        <v>0.65487436091218487</v>
      </c>
      <c r="Z20" s="2">
        <f>(basiscijfers!Z21/basiscijfers!$AK21)/(basiscijfers!Z$26/basiscijfers!$AK$26)</f>
        <v>2.4016231354943902</v>
      </c>
      <c r="AA20" s="2">
        <f>(basiscijfers!AA21/basiscijfers!$AK21)/(basiscijfers!AA$26/basiscijfers!$AK$26)</f>
        <v>1.1093214831278309</v>
      </c>
      <c r="AB20" s="2">
        <f>(basiscijfers!AB21/basiscijfers!$AK21)/(basiscijfers!AB$26/basiscijfers!$AK$26)</f>
        <v>1.2812490583877623</v>
      </c>
      <c r="AC20" s="2">
        <f>(basiscijfers!AC21/basiscijfers!$AK21)/(basiscijfers!AC$26/basiscijfers!$AK$26)</f>
        <v>0.55286535926342073</v>
      </c>
      <c r="AD20" s="2">
        <f>(basiscijfers!AD21/basiscijfers!$AK21)/(basiscijfers!AD$26/basiscijfers!$AK$26)</f>
        <v>0.89914353902233368</v>
      </c>
      <c r="AE20" s="2">
        <f>(basiscijfers!AE21/basiscijfers!$AK21)/(basiscijfers!AE$26/basiscijfers!$AK$26)</f>
        <v>0.74927758463934191</v>
      </c>
      <c r="AF20" s="2">
        <f>(basiscijfers!AF21/basiscijfers!$AK21)/(basiscijfers!AF$26/basiscijfers!$AK$26)</f>
        <v>0.86055309766490307</v>
      </c>
      <c r="AG20" s="2">
        <f>(basiscijfers!AG21/basiscijfers!$AK21)/(basiscijfers!AG$26/basiscijfers!$AK$26)</f>
        <v>1.134993173722838</v>
      </c>
      <c r="AH20" s="2">
        <f>(basiscijfers!AH21/basiscijfers!$AK21)/(basiscijfers!AH$26/basiscijfers!$AK$26)</f>
        <v>1.1654574915351441</v>
      </c>
      <c r="AI20" s="2">
        <f>(basiscijfers!AI21/basiscijfers!$AK21)/(basiscijfers!AI$26/basiscijfers!$AK$26)</f>
        <v>1.266178129287669</v>
      </c>
      <c r="AJ20" s="2">
        <f>(basiscijfers!AJ21/basiscijfers!$AK21)/(basiscijfers!AJ$26/basiscijfers!$AK$26)</f>
        <v>0.80658590947014108</v>
      </c>
      <c r="AK20" s="2">
        <f>(basiscijfers!AK21/basiscijfers!$AK21)/(basiscijfers!AK$26/basiscijfers!$AK$26)</f>
        <v>1</v>
      </c>
    </row>
    <row r="21" spans="1:37" ht="14.45">
      <c r="A21" s="5" t="s">
        <v>75</v>
      </c>
      <c r="B21" s="2">
        <f>(basiscijfers!B22/basiscijfers!$AK22)/(basiscijfers!B$26/basiscijfers!$AK$26)</f>
        <v>0.84865685381122324</v>
      </c>
      <c r="C21" s="2">
        <f>(basiscijfers!C22/basiscijfers!$AK22)/(basiscijfers!C$26/basiscijfers!$AK$26)</f>
        <v>1.4322533816013818</v>
      </c>
      <c r="D21" s="2">
        <f>(basiscijfers!D22/basiscijfers!$AK22)/(basiscijfers!D$26/basiscijfers!$AK$26)</f>
        <v>0.97853925919369489</v>
      </c>
      <c r="E21" s="2">
        <f>(basiscijfers!E22/basiscijfers!$AK22)/(basiscijfers!E$26/basiscijfers!$AK$26)</f>
        <v>0.74390863956272058</v>
      </c>
      <c r="F21" s="2">
        <f>(basiscijfers!F22/basiscijfers!$AK22)/(basiscijfers!F$26/basiscijfers!$AK$26)</f>
        <v>0.94611647246055408</v>
      </c>
      <c r="G21" s="2">
        <f>(basiscijfers!G22/basiscijfers!$AK22)/(basiscijfers!G$26/basiscijfers!$AK$26)</f>
        <v>1.0305353051440052</v>
      </c>
      <c r="H21" s="2">
        <f>(basiscijfers!H22/basiscijfers!$AK22)/(basiscijfers!H$26/basiscijfers!$AK$26)</f>
        <v>0.6350540353330355</v>
      </c>
      <c r="I21" s="2">
        <f>(basiscijfers!I22/basiscijfers!$AK22)/(basiscijfers!I$26/basiscijfers!$AK$26)</f>
        <v>0.55702443304299987</v>
      </c>
      <c r="J21" s="2">
        <f>(basiscijfers!J22/basiscijfers!$AK22)/(basiscijfers!J$26/basiscijfers!$AK$26)</f>
        <v>1.2625668599761093</v>
      </c>
      <c r="K21" s="2">
        <f>(basiscijfers!K22/basiscijfers!$AK22)/(basiscijfers!K$26/basiscijfers!$AK$26)</f>
        <v>0.66371222233610461</v>
      </c>
      <c r="L21" s="2">
        <f>(basiscijfers!L22/basiscijfers!$AK22)/(basiscijfers!L$26/basiscijfers!$AK$26)</f>
        <v>0.86316547915743591</v>
      </c>
      <c r="M21" s="2">
        <f>(basiscijfers!M22/basiscijfers!$AK22)/(basiscijfers!M$26/basiscijfers!$AK$26)</f>
        <v>0.86191372612271544</v>
      </c>
      <c r="N21" s="2">
        <f>(basiscijfers!N22/basiscijfers!$AK22)/(basiscijfers!N$26/basiscijfers!$AK$26)</f>
        <v>1.0656793271273481</v>
      </c>
      <c r="O21" s="2">
        <f>(basiscijfers!O22/basiscijfers!$AK22)/(basiscijfers!O$26/basiscijfers!$AK$26)</f>
        <v>1.3540618152206358</v>
      </c>
      <c r="P21" s="2">
        <f>(basiscijfers!P22/basiscijfers!$AK22)/(basiscijfers!P$26/basiscijfers!$AK$26)</f>
        <v>0.73087968872686992</v>
      </c>
      <c r="Q21" s="2">
        <f>(basiscijfers!Q22/basiscijfers!$AK22)/(basiscijfers!Q$26/basiscijfers!$AK$26)</f>
        <v>0.87175681957359119</v>
      </c>
      <c r="R21" s="2">
        <f>(basiscijfers!R22/basiscijfers!$AK22)/(basiscijfers!R$26/basiscijfers!$AK$26)</f>
        <v>1.1923288602905553</v>
      </c>
      <c r="S21" s="2">
        <f>(basiscijfers!S22/basiscijfers!$AK22)/(basiscijfers!S$26/basiscijfers!$AK$26)</f>
        <v>0.75138745995317824</v>
      </c>
      <c r="T21" s="2">
        <f>(basiscijfers!T22/basiscijfers!$AK22)/(basiscijfers!T$26/basiscijfers!$AK$26)</f>
        <v>1.6259229318633488</v>
      </c>
      <c r="U21" s="2">
        <f>(basiscijfers!U22/basiscijfers!$AK22)/(basiscijfers!U$26/basiscijfers!$AK$26)</f>
        <v>1.2133137020759934</v>
      </c>
      <c r="V21" s="2">
        <f>(basiscijfers!V22/basiscijfers!$AK22)/(basiscijfers!V$26/basiscijfers!$AK$26)</f>
        <v>1.3207262547977485</v>
      </c>
      <c r="W21" s="2">
        <f>(basiscijfers!W22/basiscijfers!$AK22)/(basiscijfers!W$26/basiscijfers!$AK$26)</f>
        <v>0.60472191883766269</v>
      </c>
      <c r="X21" s="2">
        <f>(basiscijfers!X22/basiscijfers!$AK22)/(basiscijfers!X$26/basiscijfers!$AK$26)</f>
        <v>1.2908362642034192</v>
      </c>
      <c r="Y21" s="2">
        <f>(basiscijfers!Y22/basiscijfers!$AK22)/(basiscijfers!Y$26/basiscijfers!$AK$26)</f>
        <v>0.80165646408027735</v>
      </c>
      <c r="Z21" s="2">
        <f>(basiscijfers!Z22/basiscijfers!$AK22)/(basiscijfers!Z$26/basiscijfers!$AK$26)</f>
        <v>0.46074061481749706</v>
      </c>
      <c r="AA21" s="2">
        <f>(basiscijfers!AA22/basiscijfers!$AK22)/(basiscijfers!AA$26/basiscijfers!$AK$26)</f>
        <v>1.5669988316117103</v>
      </c>
      <c r="AB21" s="2">
        <f>(basiscijfers!AB22/basiscijfers!$AK22)/(basiscijfers!AB$26/basiscijfers!$AK$26)</f>
        <v>0.64592006923673106</v>
      </c>
      <c r="AC21" s="2">
        <f>(basiscijfers!AC22/basiscijfers!$AK22)/(basiscijfers!AC$26/basiscijfers!$AK$26)</f>
        <v>0.63740679175773773</v>
      </c>
      <c r="AD21" s="2">
        <f>(basiscijfers!AD22/basiscijfers!$AK22)/(basiscijfers!AD$26/basiscijfers!$AK$26)</f>
        <v>1.3277062820162109</v>
      </c>
      <c r="AE21" s="2">
        <f>(basiscijfers!AE22/basiscijfers!$AK22)/(basiscijfers!AE$26/basiscijfers!$AK$26)</f>
        <v>0.79852362715166747</v>
      </c>
      <c r="AF21" s="2">
        <f>(basiscijfers!AF22/basiscijfers!$AK22)/(basiscijfers!AF$26/basiscijfers!$AK$26)</f>
        <v>1.8549908350075885</v>
      </c>
      <c r="AG21" s="2">
        <f>(basiscijfers!AG22/basiscijfers!$AK22)/(basiscijfers!AG$26/basiscijfers!$AK$26)</f>
        <v>0.91880784128989157</v>
      </c>
      <c r="AH21" s="2">
        <f>(basiscijfers!AH22/basiscijfers!$AK22)/(basiscijfers!AH$26/basiscijfers!$AK$26)</f>
        <v>1.6098381703556868</v>
      </c>
      <c r="AI21" s="2">
        <f>(basiscijfers!AI22/basiscijfers!$AK22)/(basiscijfers!AI$26/basiscijfers!$AK$26)</f>
        <v>1.4650788806917427</v>
      </c>
      <c r="AJ21" s="2">
        <f>(basiscijfers!AJ22/basiscijfers!$AK22)/(basiscijfers!AJ$26/basiscijfers!$AK$26)</f>
        <v>0.7537226607095342</v>
      </c>
      <c r="AK21" s="2">
        <f>(basiscijfers!AK22/basiscijfers!$AK22)/(basiscijfers!AK$26/basiscijfers!$AK$26)</f>
        <v>1</v>
      </c>
    </row>
    <row r="22" spans="1:37" ht="14.45">
      <c r="A22" s="5" t="s">
        <v>76</v>
      </c>
      <c r="B22" s="2">
        <f>(basiscijfers!B23/basiscijfers!$AK23)/(basiscijfers!B$26/basiscijfers!$AK$26)</f>
        <v>0.70128328036294574</v>
      </c>
      <c r="C22" s="2">
        <f>(basiscijfers!C23/basiscijfers!$AK23)/(basiscijfers!C$26/basiscijfers!$AK$26)</f>
        <v>1.6295284752800347</v>
      </c>
      <c r="D22" s="2">
        <f>(basiscijfers!D23/basiscijfers!$AK23)/(basiscijfers!D$26/basiscijfers!$AK$26)</f>
        <v>0.98235712410953857</v>
      </c>
      <c r="E22" s="2">
        <f>(basiscijfers!E23/basiscijfers!$AK23)/(basiscijfers!E$26/basiscijfers!$AK$26)</f>
        <v>1.08405727994815</v>
      </c>
      <c r="F22" s="2">
        <f>(basiscijfers!F23/basiscijfers!$AK23)/(basiscijfers!F$26/basiscijfers!$AK$26)</f>
        <v>0.95970482840005522</v>
      </c>
      <c r="G22" s="2">
        <f>(basiscijfers!G23/basiscijfers!$AK23)/(basiscijfers!G$26/basiscijfers!$AK$26)</f>
        <v>1.2104725898945077</v>
      </c>
      <c r="H22" s="2">
        <f>(basiscijfers!H23/basiscijfers!$AK23)/(basiscijfers!H$26/basiscijfers!$AK$26)</f>
        <v>0.61766493920809051</v>
      </c>
      <c r="I22" s="2">
        <f>(basiscijfers!I23/basiscijfers!$AK23)/(basiscijfers!I$26/basiscijfers!$AK$26)</f>
        <v>0.49862326772030341</v>
      </c>
      <c r="J22" s="2">
        <f>(basiscijfers!J23/basiscijfers!$AK23)/(basiscijfers!J$26/basiscijfers!$AK$26)</f>
        <v>1.3745561979505194</v>
      </c>
      <c r="K22" s="2">
        <f>(basiscijfers!K23/basiscijfers!$AK23)/(basiscijfers!K$26/basiscijfers!$AK$26)</f>
        <v>0.60477309769503129</v>
      </c>
      <c r="L22" s="2">
        <f>(basiscijfers!L23/basiscijfers!$AK23)/(basiscijfers!L$26/basiscijfers!$AK$26)</f>
        <v>0.91295400652003256</v>
      </c>
      <c r="M22" s="2">
        <f>(basiscijfers!M23/basiscijfers!$AK23)/(basiscijfers!M$26/basiscijfers!$AK$26)</f>
        <v>1.2356373446417925</v>
      </c>
      <c r="N22" s="2">
        <f>(basiscijfers!N23/basiscijfers!$AK23)/(basiscijfers!N$26/basiscijfers!$AK$26)</f>
        <v>1.0215240733466668</v>
      </c>
      <c r="O22" s="2">
        <f>(basiscijfers!O23/basiscijfers!$AK23)/(basiscijfers!O$26/basiscijfers!$AK$26)</f>
        <v>0.6746913874365601</v>
      </c>
      <c r="P22" s="2">
        <f>(basiscijfers!P23/basiscijfers!$AK23)/(basiscijfers!P$26/basiscijfers!$AK$26)</f>
        <v>0.52963350870677139</v>
      </c>
      <c r="Q22" s="2">
        <f>(basiscijfers!Q23/basiscijfers!$AK23)/(basiscijfers!Q$26/basiscijfers!$AK$26)</f>
        <v>0.59384188539491523</v>
      </c>
      <c r="R22" s="2">
        <f>(basiscijfers!R23/basiscijfers!$AK23)/(basiscijfers!R$26/basiscijfers!$AK$26)</f>
        <v>0.90423124925336096</v>
      </c>
      <c r="S22" s="2">
        <f>(basiscijfers!S23/basiscijfers!$AK23)/(basiscijfers!S$26/basiscijfers!$AK$26)</f>
        <v>0.42507307114726184</v>
      </c>
      <c r="T22" s="2">
        <f>(basiscijfers!T23/basiscijfers!$AK23)/(basiscijfers!T$26/basiscijfers!$AK$26)</f>
        <v>1.0374835590605991</v>
      </c>
      <c r="U22" s="2">
        <f>(basiscijfers!U23/basiscijfers!$AK23)/(basiscijfers!U$26/basiscijfers!$AK$26)</f>
        <v>1.0894466130819096</v>
      </c>
      <c r="V22" s="2">
        <f>(basiscijfers!V23/basiscijfers!$AK23)/(basiscijfers!V$26/basiscijfers!$AK$26)</f>
        <v>0.89357465215935272</v>
      </c>
      <c r="W22" s="2">
        <f>(basiscijfers!W23/basiscijfers!$AK23)/(basiscijfers!W$26/basiscijfers!$AK$26)</f>
        <v>1.0738369485926018</v>
      </c>
      <c r="X22" s="2">
        <f>(basiscijfers!X23/basiscijfers!$AK23)/(basiscijfers!X$26/basiscijfers!$AK$26)</f>
        <v>1.2050553455569437</v>
      </c>
      <c r="Y22" s="2">
        <f>(basiscijfers!Y23/basiscijfers!$AK23)/(basiscijfers!Y$26/basiscijfers!$AK$26)</f>
        <v>1.2363114942587583</v>
      </c>
      <c r="Z22" s="2">
        <f>(basiscijfers!Z23/basiscijfers!$AK23)/(basiscijfers!Z$26/basiscijfers!$AK$26)</f>
        <v>0.71167321906874226</v>
      </c>
      <c r="AA22" s="2">
        <f>(basiscijfers!AA23/basiscijfers!$AK23)/(basiscijfers!AA$26/basiscijfers!$AK$26)</f>
        <v>0.88203628911292242</v>
      </c>
      <c r="AB22" s="2">
        <f>(basiscijfers!AB23/basiscijfers!$AK23)/(basiscijfers!AB$26/basiscijfers!$AK$26)</f>
        <v>0.72879046530434599</v>
      </c>
      <c r="AC22" s="2">
        <f>(basiscijfers!AC23/basiscijfers!$AK23)/(basiscijfers!AC$26/basiscijfers!$AK$26)</f>
        <v>0.41902656394229965</v>
      </c>
      <c r="AD22" s="2">
        <f>(basiscijfers!AD23/basiscijfers!$AK23)/(basiscijfers!AD$26/basiscijfers!$AK$26)</f>
        <v>1.5095480117269859</v>
      </c>
      <c r="AE22" s="2">
        <f>(basiscijfers!AE23/basiscijfers!$AK23)/(basiscijfers!AE$26/basiscijfers!$AK$26)</f>
        <v>0.87492837380677169</v>
      </c>
      <c r="AF22" s="2">
        <f>(basiscijfers!AF23/basiscijfers!$AK23)/(basiscijfers!AF$26/basiscijfers!$AK$26)</f>
        <v>1.6255756529199707</v>
      </c>
      <c r="AG22" s="2">
        <f>(basiscijfers!AG23/basiscijfers!$AK23)/(basiscijfers!AG$26/basiscijfers!$AK$26)</f>
        <v>1.1080079724942167</v>
      </c>
      <c r="AH22" s="2">
        <f>(basiscijfers!AH23/basiscijfers!$AK23)/(basiscijfers!AH$26/basiscijfers!$AK$26)</f>
        <v>0.95431852344371804</v>
      </c>
      <c r="AI22" s="2">
        <f>(basiscijfers!AI23/basiscijfers!$AK23)/(basiscijfers!AI$26/basiscijfers!$AK$26)</f>
        <v>0.81302510471988354</v>
      </c>
      <c r="AJ22" s="2">
        <f>(basiscijfers!AJ23/basiscijfers!$AK23)/(basiscijfers!AJ$26/basiscijfers!$AK$26)</f>
        <v>0.93121418428386582</v>
      </c>
      <c r="AK22" s="2">
        <f>(basiscijfers!AK23/basiscijfers!$AK23)/(basiscijfers!AK$26/basiscijfers!$AK$26)</f>
        <v>1</v>
      </c>
    </row>
    <row r="23" spans="1:37" ht="14.45">
      <c r="A23" s="5" t="s">
        <v>77</v>
      </c>
      <c r="B23" s="2">
        <f>(basiscijfers!B24/basiscijfers!$AK24)/(basiscijfers!B$26/basiscijfers!$AK$26)</f>
        <v>0.6428927366220849</v>
      </c>
      <c r="C23" s="2">
        <f>(basiscijfers!C24/basiscijfers!$AK24)/(basiscijfers!C$26/basiscijfers!$AK$26)</f>
        <v>1.4960975954543174</v>
      </c>
      <c r="D23" s="2">
        <f>(basiscijfers!D24/basiscijfers!$AK24)/(basiscijfers!D$26/basiscijfers!$AK$26)</f>
        <v>0.86172430707340331</v>
      </c>
      <c r="E23" s="2">
        <f>(basiscijfers!E24/basiscijfers!$AK24)/(basiscijfers!E$26/basiscijfers!$AK$26)</f>
        <v>0.834502857669987</v>
      </c>
      <c r="F23" s="2">
        <f>(basiscijfers!F24/basiscijfers!$AK24)/(basiscijfers!F$26/basiscijfers!$AK$26)</f>
        <v>0.94270445584200058</v>
      </c>
      <c r="G23" s="2">
        <f>(basiscijfers!G24/basiscijfers!$AK24)/(basiscijfers!G$26/basiscijfers!$AK$26)</f>
        <v>0.91693894621466843</v>
      </c>
      <c r="H23" s="2">
        <f>(basiscijfers!H24/basiscijfers!$AK24)/(basiscijfers!H$26/basiscijfers!$AK$26)</f>
        <v>0.57913666200549807</v>
      </c>
      <c r="I23" s="2">
        <f>(basiscijfers!I24/basiscijfers!$AK24)/(basiscijfers!I$26/basiscijfers!$AK$26)</f>
        <v>0.81715883419856183</v>
      </c>
      <c r="J23" s="2">
        <f>(basiscijfers!J24/basiscijfers!$AK24)/(basiscijfers!J$26/basiscijfers!$AK$26)</f>
        <v>1.159957995603573</v>
      </c>
      <c r="K23" s="2">
        <f>(basiscijfers!K24/basiscijfers!$AK24)/(basiscijfers!K$26/basiscijfers!$AK$26)</f>
        <v>0.87502100277762951</v>
      </c>
      <c r="L23" s="2">
        <f>(basiscijfers!L24/basiscijfers!$AK24)/(basiscijfers!L$26/basiscijfers!$AK$26)</f>
        <v>2.3317363613086224</v>
      </c>
      <c r="M23" s="2">
        <f>(basiscijfers!M24/basiscijfers!$AK24)/(basiscijfers!M$26/basiscijfers!$AK$26)</f>
        <v>1.0173029320038653</v>
      </c>
      <c r="N23" s="2">
        <f>(basiscijfers!N24/basiscijfers!$AK24)/(basiscijfers!N$26/basiscijfers!$AK$26)</f>
        <v>1.7003028258612343</v>
      </c>
      <c r="O23" s="2">
        <f>(basiscijfers!O24/basiscijfers!$AK24)/(basiscijfers!O$26/basiscijfers!$AK$26)</f>
        <v>1.4525135811047467</v>
      </c>
      <c r="P23" s="2">
        <f>(basiscijfers!P24/basiscijfers!$AK24)/(basiscijfers!P$26/basiscijfers!$AK$26)</f>
        <v>0.79955947063240473</v>
      </c>
      <c r="Q23" s="2">
        <f>(basiscijfers!Q24/basiscijfers!$AK24)/(basiscijfers!Q$26/basiscijfers!$AK$26)</f>
        <v>0.79000160450503565</v>
      </c>
      <c r="R23" s="2">
        <f>(basiscijfers!R24/basiscijfers!$AK24)/(basiscijfers!R$26/basiscijfers!$AK$26)</f>
        <v>0.94308722530218148</v>
      </c>
      <c r="S23" s="2">
        <f>(basiscijfers!S24/basiscijfers!$AK24)/(basiscijfers!S$26/basiscijfers!$AK$26)</f>
        <v>0.82687568016678281</v>
      </c>
      <c r="T23" s="2">
        <f>(basiscijfers!T24/basiscijfers!$AK24)/(basiscijfers!T$26/basiscijfers!$AK$26)</f>
        <v>1.4156619786111591</v>
      </c>
      <c r="U23" s="2">
        <f>(basiscijfers!U24/basiscijfers!$AK24)/(basiscijfers!U$26/basiscijfers!$AK$26)</f>
        <v>2.3223777210787997</v>
      </c>
      <c r="V23" s="2">
        <f>(basiscijfers!V24/basiscijfers!$AK24)/(basiscijfers!V$26/basiscijfers!$AK$26)</f>
        <v>1.2285333992823226</v>
      </c>
      <c r="W23" s="2">
        <f>(basiscijfers!W24/basiscijfers!$AK24)/(basiscijfers!W$26/basiscijfers!$AK$26)</f>
        <v>0.74831719345448744</v>
      </c>
      <c r="X23" s="2">
        <f>(basiscijfers!X24/basiscijfers!$AK24)/(basiscijfers!X$26/basiscijfers!$AK$26)</f>
        <v>1.5991245578612836</v>
      </c>
      <c r="Y23" s="2">
        <f>(basiscijfers!Y24/basiscijfers!$AK24)/(basiscijfers!Y$26/basiscijfers!$AK$26)</f>
        <v>2.0313949453258027</v>
      </c>
      <c r="Z23" s="2">
        <f>(basiscijfers!Z24/basiscijfers!$AK24)/(basiscijfers!Z$26/basiscijfers!$AK$26)</f>
        <v>1.8632384238011315</v>
      </c>
      <c r="AA23" s="2">
        <f>(basiscijfers!AA24/basiscijfers!$AK24)/(basiscijfers!AA$26/basiscijfers!$AK$26)</f>
        <v>2.0359403919863555</v>
      </c>
      <c r="AB23" s="2">
        <f>(basiscijfers!AB24/basiscijfers!$AK24)/(basiscijfers!AB$26/basiscijfers!$AK$26)</f>
        <v>0.77208961859129954</v>
      </c>
      <c r="AC23" s="2">
        <f>(basiscijfers!AC24/basiscijfers!$AK24)/(basiscijfers!AC$26/basiscijfers!$AK$26)</f>
        <v>0.85424519974447943</v>
      </c>
      <c r="AD23" s="2">
        <f>(basiscijfers!AD24/basiscijfers!$AK24)/(basiscijfers!AD$26/basiscijfers!$AK$26)</f>
        <v>1.2356361241881109</v>
      </c>
      <c r="AE23" s="2">
        <f>(basiscijfers!AE24/basiscijfers!$AK24)/(basiscijfers!AE$26/basiscijfers!$AK$26)</f>
        <v>0.68222672674471219</v>
      </c>
      <c r="AF23" s="2">
        <f>(basiscijfers!AF24/basiscijfers!$AK24)/(basiscijfers!AF$26/basiscijfers!$AK$26)</f>
        <v>2.3037200497323829</v>
      </c>
      <c r="AG23" s="2">
        <f>(basiscijfers!AG24/basiscijfers!$AK24)/(basiscijfers!AG$26/basiscijfers!$AK$26)</f>
        <v>1.4477337021732628</v>
      </c>
      <c r="AH23" s="2">
        <f>(basiscijfers!AH24/basiscijfers!$AK24)/(basiscijfers!AH$26/basiscijfers!$AK$26)</f>
        <v>1.8852203252007766</v>
      </c>
      <c r="AI23" s="2">
        <f>(basiscijfers!AI24/basiscijfers!$AK24)/(basiscijfers!AI$26/basiscijfers!$AK$26)</f>
        <v>2.0264538961125034</v>
      </c>
      <c r="AJ23" s="2">
        <f>(basiscijfers!AJ24/basiscijfers!$AK24)/(basiscijfers!AJ$26/basiscijfers!$AK$26)</f>
        <v>1.1829158132693183</v>
      </c>
      <c r="AK23" s="2">
        <f>(basiscijfers!AK24/basiscijfers!$AK24)/(basiscijfers!AK$26/basiscijfers!$AK$26)</f>
        <v>1</v>
      </c>
    </row>
    <row r="24" spans="1:37" ht="14.45">
      <c r="A24" s="5" t="s">
        <v>78</v>
      </c>
      <c r="B24" s="2">
        <f>(basiscijfers!B25/basiscijfers!$AK25)/(basiscijfers!B$26/basiscijfers!$AK$26)</f>
        <v>0.76148028028879267</v>
      </c>
      <c r="C24" s="2">
        <f>(basiscijfers!C25/basiscijfers!$AK25)/(basiscijfers!C$26/basiscijfers!$AK$26)</f>
        <v>1.0890060882948256</v>
      </c>
      <c r="D24" s="2">
        <f>(basiscijfers!D25/basiscijfers!$AK25)/(basiscijfers!D$26/basiscijfers!$AK$26)</f>
        <v>1.098067365930552</v>
      </c>
      <c r="E24" s="2">
        <f>(basiscijfers!E25/basiscijfers!$AK25)/(basiscijfers!E$26/basiscijfers!$AK$26)</f>
        <v>1.0006388078629389</v>
      </c>
      <c r="F24" s="2">
        <f>(basiscijfers!F25/basiscijfers!$AK25)/(basiscijfers!F$26/basiscijfers!$AK$26)</f>
        <v>1.0873050433484774</v>
      </c>
      <c r="G24" s="2">
        <f>(basiscijfers!G25/basiscijfers!$AK25)/(basiscijfers!G$26/basiscijfers!$AK$26)</f>
        <v>1.176987078926643</v>
      </c>
      <c r="H24" s="2">
        <f>(basiscijfers!H25/basiscijfers!$AK25)/(basiscijfers!H$26/basiscijfers!$AK$26)</f>
        <v>0.56970586941824941</v>
      </c>
      <c r="I24" s="2">
        <f>(basiscijfers!I25/basiscijfers!$AK25)/(basiscijfers!I$26/basiscijfers!$AK$26)</f>
        <v>0.58480832221381929</v>
      </c>
      <c r="J24" s="2">
        <f>(basiscijfers!J25/basiscijfers!$AK25)/(basiscijfers!J$26/basiscijfers!$AK$26)</f>
        <v>1.3174768398596246</v>
      </c>
      <c r="K24" s="2">
        <f>(basiscijfers!K25/basiscijfers!$AK25)/(basiscijfers!K$26/basiscijfers!$AK$26)</f>
        <v>0.67903474288512311</v>
      </c>
      <c r="L24" s="2">
        <f>(basiscijfers!L25/basiscijfers!$AK25)/(basiscijfers!L$26/basiscijfers!$AK$26)</f>
        <v>1.4910049180643432</v>
      </c>
      <c r="M24" s="2">
        <f>(basiscijfers!M25/basiscijfers!$AK25)/(basiscijfers!M$26/basiscijfers!$AK$26)</f>
        <v>0.87250784244475643</v>
      </c>
      <c r="N24" s="2">
        <f>(basiscijfers!N25/basiscijfers!$AK25)/(basiscijfers!N$26/basiscijfers!$AK$26)</f>
        <v>1.2157044831422557</v>
      </c>
      <c r="O24" s="2">
        <f>(basiscijfers!O25/basiscijfers!$AK25)/(basiscijfers!O$26/basiscijfers!$AK$26)</f>
        <v>1.8375404386869634</v>
      </c>
      <c r="P24" s="2">
        <f>(basiscijfers!P25/basiscijfers!$AK25)/(basiscijfers!P$26/basiscijfers!$AK$26)</f>
        <v>0.62203324478370015</v>
      </c>
      <c r="Q24" s="2">
        <f>(basiscijfers!Q25/basiscijfers!$AK25)/(basiscijfers!Q$26/basiscijfers!$AK$26)</f>
        <v>0.51931773517847357</v>
      </c>
      <c r="R24" s="2">
        <f>(basiscijfers!R25/basiscijfers!$AK25)/(basiscijfers!R$26/basiscijfers!$AK$26)</f>
        <v>0.76625375081933722</v>
      </c>
      <c r="S24" s="2">
        <f>(basiscijfers!S25/basiscijfers!$AK25)/(basiscijfers!S$26/basiscijfers!$AK$26)</f>
        <v>0.60765842943001236</v>
      </c>
      <c r="T24" s="2">
        <f>(basiscijfers!T25/basiscijfers!$AK25)/(basiscijfers!T$26/basiscijfers!$AK$26)</f>
        <v>1.6284937998735161</v>
      </c>
      <c r="U24" s="2">
        <f>(basiscijfers!U25/basiscijfers!$AK25)/(basiscijfers!U$26/basiscijfers!$AK$26)</f>
        <v>1.5084168237330309</v>
      </c>
      <c r="V24" s="2">
        <f>(basiscijfers!V25/basiscijfers!$AK25)/(basiscijfers!V$26/basiscijfers!$AK$26)</f>
        <v>1.702164470214161</v>
      </c>
      <c r="W24" s="2">
        <f>(basiscijfers!W25/basiscijfers!$AK25)/(basiscijfers!W$26/basiscijfers!$AK$26)</f>
        <v>0.5108205884440169</v>
      </c>
      <c r="X24" s="2">
        <f>(basiscijfers!X25/basiscijfers!$AK25)/(basiscijfers!X$26/basiscijfers!$AK$26)</f>
        <v>1.2028956398760531</v>
      </c>
      <c r="Y24" s="2">
        <f>(basiscijfers!Y25/basiscijfers!$AK25)/(basiscijfers!Y$26/basiscijfers!$AK$26)</f>
        <v>2.3179683013159056</v>
      </c>
      <c r="Z24" s="2">
        <f>(basiscijfers!Z25/basiscijfers!$AK25)/(basiscijfers!Z$26/basiscijfers!$AK$26)</f>
        <v>1.9879375016776704</v>
      </c>
      <c r="AA24" s="2">
        <f>(basiscijfers!AA25/basiscijfers!$AK25)/(basiscijfers!AA$26/basiscijfers!$AK$26)</f>
        <v>1.0822275117202849</v>
      </c>
      <c r="AB24" s="2">
        <f>(basiscijfers!AB25/basiscijfers!$AK25)/(basiscijfers!AB$26/basiscijfers!$AK$26)</f>
        <v>0.88663155216544687</v>
      </c>
      <c r="AC24" s="2">
        <f>(basiscijfers!AC25/basiscijfers!$AK25)/(basiscijfers!AC$26/basiscijfers!$AK$26)</f>
        <v>0.60764992956221309</v>
      </c>
      <c r="AD24" s="2">
        <f>(basiscijfers!AD25/basiscijfers!$AK25)/(basiscijfers!AD$26/basiscijfers!$AK$26)</f>
        <v>1.1510446223847242</v>
      </c>
      <c r="AE24" s="2">
        <f>(basiscijfers!AE25/basiscijfers!$AK25)/(basiscijfers!AE$26/basiscijfers!$AK$26)</f>
        <v>0.65769015112710194</v>
      </c>
      <c r="AF24" s="2">
        <f>(basiscijfers!AF25/basiscijfers!$AK25)/(basiscijfers!AF$26/basiscijfers!$AK$26)</f>
        <v>1.5512207538693001</v>
      </c>
      <c r="AG24" s="2">
        <f>(basiscijfers!AG25/basiscijfers!$AK25)/(basiscijfers!AG$26/basiscijfers!$AK$26)</f>
        <v>1.6454808748112648</v>
      </c>
      <c r="AH24" s="2">
        <f>(basiscijfers!AH25/basiscijfers!$AK25)/(basiscijfers!AH$26/basiscijfers!$AK$26)</f>
        <v>1.3986605229813134</v>
      </c>
      <c r="AI24" s="2">
        <f>(basiscijfers!AI25/basiscijfers!$AK25)/(basiscijfers!AI$26/basiscijfers!$AK$26)</f>
        <v>1.7495983013390122</v>
      </c>
      <c r="AJ24" s="2">
        <f>(basiscijfers!AJ25/basiscijfers!$AK25)/(basiscijfers!AJ$26/basiscijfers!$AK$26)</f>
        <v>1.2735053477404832</v>
      </c>
      <c r="AK24" s="2">
        <f>(basiscijfers!AK25/basiscijfers!$AK25)/(basiscijfers!AK$26/basiscijfers!$AK$26)</f>
        <v>1</v>
      </c>
    </row>
    <row r="25" spans="1:37" ht="14.45">
      <c r="A25" s="6" t="s">
        <v>62</v>
      </c>
      <c r="B25" s="2">
        <f>(basiscijfers!B26/basiscijfers!$AK26)/(basiscijfers!B$26/basiscijfers!$AK$26)</f>
        <v>1</v>
      </c>
      <c r="C25" s="2">
        <f>(basiscijfers!C26/basiscijfers!$AK26)/(basiscijfers!C$26/basiscijfers!$AK$26)</f>
        <v>1</v>
      </c>
      <c r="D25" s="2">
        <f>(basiscijfers!D26/basiscijfers!$AK26)/(basiscijfers!D$26/basiscijfers!$AK$26)</f>
        <v>1</v>
      </c>
      <c r="E25" s="2">
        <f>(basiscijfers!E26/basiscijfers!$AK26)/(basiscijfers!E$26/basiscijfers!$AK$26)</f>
        <v>1</v>
      </c>
      <c r="F25" s="2">
        <f>(basiscijfers!F26/basiscijfers!$AK26)/(basiscijfers!F$26/basiscijfers!$AK$26)</f>
        <v>1</v>
      </c>
      <c r="G25" s="2">
        <f>(basiscijfers!G26/basiscijfers!$AK26)/(basiscijfers!G$26/basiscijfers!$AK$26)</f>
        <v>1</v>
      </c>
      <c r="H25" s="2">
        <f>(basiscijfers!H26/basiscijfers!$AK26)/(basiscijfers!H$26/basiscijfers!$AK$26)</f>
        <v>1</v>
      </c>
      <c r="I25" s="2">
        <f>(basiscijfers!I26/basiscijfers!$AK26)/(basiscijfers!I$26/basiscijfers!$AK$26)</f>
        <v>1</v>
      </c>
      <c r="J25" s="2">
        <f>(basiscijfers!J26/basiscijfers!$AK26)/(basiscijfers!J$26/basiscijfers!$AK$26)</f>
        <v>1</v>
      </c>
      <c r="K25" s="2">
        <f>(basiscijfers!K26/basiscijfers!$AK26)/(basiscijfers!K$26/basiscijfers!$AK$26)</f>
        <v>1</v>
      </c>
      <c r="L25" s="2">
        <f>(basiscijfers!L26/basiscijfers!$AK26)/(basiscijfers!L$26/basiscijfers!$AK$26)</f>
        <v>1</v>
      </c>
      <c r="M25" s="2">
        <f>(basiscijfers!M26/basiscijfers!$AK26)/(basiscijfers!M$26/basiscijfers!$AK$26)</f>
        <v>1</v>
      </c>
      <c r="N25" s="2">
        <f>(basiscijfers!N26/basiscijfers!$AK26)/(basiscijfers!N$26/basiscijfers!$AK$26)</f>
        <v>1</v>
      </c>
      <c r="O25" s="2">
        <f>(basiscijfers!O26/basiscijfers!$AK26)/(basiscijfers!O$26/basiscijfers!$AK$26)</f>
        <v>1</v>
      </c>
      <c r="P25" s="2">
        <f>(basiscijfers!P26/basiscijfers!$AK26)/(basiscijfers!P$26/basiscijfers!$AK$26)</f>
        <v>1</v>
      </c>
      <c r="Q25" s="2">
        <f>(basiscijfers!Q26/basiscijfers!$AK26)/(basiscijfers!Q$26/basiscijfers!$AK$26)</f>
        <v>1</v>
      </c>
      <c r="R25" s="2">
        <f>(basiscijfers!R26/basiscijfers!$AK26)/(basiscijfers!R$26/basiscijfers!$AK$26)</f>
        <v>1</v>
      </c>
      <c r="S25" s="2">
        <f>(basiscijfers!S26/basiscijfers!$AK26)/(basiscijfers!S$26/basiscijfers!$AK$26)</f>
        <v>1</v>
      </c>
      <c r="T25" s="2">
        <f>(basiscijfers!T26/basiscijfers!$AK26)/(basiscijfers!T$26/basiscijfers!$AK$26)</f>
        <v>1</v>
      </c>
      <c r="U25" s="2">
        <f>(basiscijfers!U26/basiscijfers!$AK26)/(basiscijfers!U$26/basiscijfers!$AK$26)</f>
        <v>1</v>
      </c>
      <c r="V25" s="2">
        <f>(basiscijfers!V26/basiscijfers!$AK26)/(basiscijfers!V$26/basiscijfers!$AK$26)</f>
        <v>1</v>
      </c>
      <c r="W25" s="2">
        <f>(basiscijfers!W26/basiscijfers!$AK26)/(basiscijfers!W$26/basiscijfers!$AK$26)</f>
        <v>1</v>
      </c>
      <c r="X25" s="2">
        <f>(basiscijfers!X26/basiscijfers!$AK26)/(basiscijfers!X$26/basiscijfers!$AK$26)</f>
        <v>1</v>
      </c>
      <c r="Y25" s="2">
        <f>(basiscijfers!Y26/basiscijfers!$AK26)/(basiscijfers!Y$26/basiscijfers!$AK$26)</f>
        <v>1</v>
      </c>
      <c r="Z25" s="2">
        <f>(basiscijfers!Z26/basiscijfers!$AK26)/(basiscijfers!Z$26/basiscijfers!$AK$26)</f>
        <v>1</v>
      </c>
      <c r="AA25" s="2">
        <f>(basiscijfers!AA26/basiscijfers!$AK26)/(basiscijfers!AA$26/basiscijfers!$AK$26)</f>
        <v>1</v>
      </c>
      <c r="AB25" s="2">
        <f>(basiscijfers!AB26/basiscijfers!$AK26)/(basiscijfers!AB$26/basiscijfers!$AK$26)</f>
        <v>1</v>
      </c>
      <c r="AC25" s="2">
        <f>(basiscijfers!AC26/basiscijfers!$AK26)/(basiscijfers!AC$26/basiscijfers!$AK$26)</f>
        <v>1</v>
      </c>
      <c r="AD25" s="2">
        <f>(basiscijfers!AD26/basiscijfers!$AK26)/(basiscijfers!AD$26/basiscijfers!$AK$26)</f>
        <v>1</v>
      </c>
      <c r="AE25" s="2">
        <f>(basiscijfers!AE26/basiscijfers!$AK26)/(basiscijfers!AE$26/basiscijfers!$AK$26)</f>
        <v>1</v>
      </c>
      <c r="AF25" s="2">
        <f>(basiscijfers!AF26/basiscijfers!$AK26)/(basiscijfers!AF$26/basiscijfers!$AK$26)</f>
        <v>1</v>
      </c>
      <c r="AG25" s="2">
        <f>(basiscijfers!AG26/basiscijfers!$AK26)/(basiscijfers!AG$26/basiscijfers!$AK$26)</f>
        <v>1</v>
      </c>
      <c r="AH25" s="2">
        <f>(basiscijfers!AH26/basiscijfers!$AK26)/(basiscijfers!AH$26/basiscijfers!$AK$26)</f>
        <v>1</v>
      </c>
      <c r="AI25" s="2">
        <f>(basiscijfers!AI26/basiscijfers!$AK26)/(basiscijfers!AI$26/basiscijfers!$AK$26)</f>
        <v>1</v>
      </c>
      <c r="AJ25" s="2">
        <f>(basiscijfers!AJ26/basiscijfers!$AK26)/(basiscijfers!AJ$26/basiscijfers!$AK$26)</f>
        <v>1</v>
      </c>
      <c r="AK25" s="2">
        <f>(basiscijfers!AK26/basiscijfers!$AK26)/(basiscijfers!AK$26/basiscijfers!$AK$26)</f>
        <v>1</v>
      </c>
    </row>
    <row r="29" spans="1:37" ht="14.45">
      <c r="A29" s="9" t="s">
        <v>79</v>
      </c>
      <c r="B29" s="9"/>
      <c r="C29" s="9"/>
      <c r="D29" s="9"/>
      <c r="E29" s="9"/>
      <c r="F29" s="9"/>
      <c r="G29" s="9"/>
      <c r="H29" s="9"/>
      <c r="I29" s="9"/>
      <c r="J29" s="9"/>
      <c r="K29" s="9"/>
      <c r="L29" s="9"/>
      <c r="M29" s="9"/>
      <c r="N29" s="9"/>
      <c r="O29" s="9"/>
      <c r="P29" s="9"/>
      <c r="Q29" s="9"/>
      <c r="R29" s="9"/>
      <c r="S29" s="9"/>
      <c r="T29" s="9"/>
      <c r="U29" s="9"/>
    </row>
    <row r="30" spans="1:37" ht="14.45">
      <c r="A30" s="9"/>
      <c r="B30" s="9"/>
      <c r="C30" s="9"/>
      <c r="D30" s="9"/>
      <c r="E30" s="9"/>
      <c r="F30" s="9"/>
      <c r="G30" s="9"/>
      <c r="H30" s="9"/>
      <c r="I30" s="9"/>
      <c r="J30" s="9"/>
      <c r="K30" s="9"/>
      <c r="L30" s="9"/>
      <c r="M30" s="9"/>
      <c r="N30" s="9"/>
      <c r="O30" s="9"/>
      <c r="P30" s="9"/>
      <c r="Q30" s="9"/>
      <c r="R30" s="9"/>
      <c r="S30" s="9"/>
      <c r="T30" s="9"/>
      <c r="U30" s="9"/>
    </row>
    <row r="31" spans="1:37" ht="14.45">
      <c r="A31" s="10" t="s">
        <v>80</v>
      </c>
      <c r="B31" s="10"/>
      <c r="C31" s="9" t="s">
        <v>81</v>
      </c>
      <c r="D31" s="9"/>
      <c r="E31" s="9"/>
      <c r="F31" s="9"/>
      <c r="G31" s="9"/>
      <c r="H31" s="9"/>
      <c r="I31" s="9"/>
      <c r="J31" s="9"/>
      <c r="K31" s="9"/>
      <c r="L31" s="9"/>
      <c r="M31" s="9"/>
      <c r="N31" s="9"/>
      <c r="O31" s="9"/>
      <c r="P31" s="9"/>
      <c r="Q31" s="9"/>
      <c r="R31" s="9"/>
      <c r="S31" s="9"/>
      <c r="T31" s="9"/>
      <c r="U31" s="9"/>
    </row>
    <row r="32" spans="1:37" ht="14.45">
      <c r="A32" s="9"/>
      <c r="B32" s="9"/>
      <c r="C32" s="9"/>
      <c r="D32" s="9"/>
      <c r="E32" s="9"/>
      <c r="F32" s="9"/>
      <c r="G32" s="9"/>
      <c r="H32" s="9"/>
      <c r="I32" s="9"/>
      <c r="J32" s="9"/>
      <c r="K32" s="9"/>
      <c r="L32" s="9"/>
      <c r="M32" s="9"/>
      <c r="N32" s="9"/>
      <c r="O32" s="9"/>
      <c r="P32" s="9"/>
      <c r="Q32" s="9"/>
      <c r="R32" s="9"/>
      <c r="S32" s="9"/>
      <c r="T32" s="9"/>
      <c r="U32" s="9"/>
    </row>
    <row r="33" spans="1:36" ht="14.45">
      <c r="A33" s="9"/>
      <c r="B33" s="9"/>
      <c r="C33" s="9"/>
      <c r="D33" s="9" t="s">
        <v>82</v>
      </c>
      <c r="E33" s="9"/>
      <c r="F33" s="9"/>
      <c r="G33" s="9"/>
      <c r="H33" s="9"/>
      <c r="I33" s="9"/>
      <c r="J33" s="9"/>
      <c r="K33" s="9"/>
      <c r="L33" s="9"/>
      <c r="M33" s="9"/>
      <c r="N33" s="11">
        <f>basiscijfers!B16</f>
        <v>8734.1666666666897</v>
      </c>
      <c r="O33" s="12" t="s">
        <v>83</v>
      </c>
      <c r="P33" s="19">
        <f>basiscijfers!AK16</f>
        <v>364887.99999999988</v>
      </c>
      <c r="Q33" s="9"/>
      <c r="R33" s="13">
        <f>N33/P33*100</f>
        <v>2.3936568663991942</v>
      </c>
      <c r="S33" s="9"/>
      <c r="T33" s="9"/>
      <c r="U33" s="9"/>
    </row>
    <row r="34" spans="1:36" ht="14.45">
      <c r="A34" s="9"/>
      <c r="B34" s="9"/>
      <c r="C34" s="14" t="s">
        <v>84</v>
      </c>
      <c r="D34" s="14" t="s">
        <v>85</v>
      </c>
      <c r="E34" s="9"/>
      <c r="F34" s="9"/>
      <c r="G34" s="9"/>
      <c r="H34" s="9"/>
      <c r="I34" s="9"/>
      <c r="J34" s="9"/>
      <c r="K34" s="9"/>
      <c r="L34" s="9"/>
      <c r="M34" s="9"/>
      <c r="N34" s="14" t="s">
        <v>86</v>
      </c>
      <c r="O34" s="9"/>
      <c r="P34" s="11"/>
      <c r="Q34" s="9"/>
      <c r="R34" s="15" t="s">
        <v>87</v>
      </c>
      <c r="S34" s="12" t="s">
        <v>88</v>
      </c>
      <c r="T34" s="16">
        <f>R33/R35</f>
        <v>0.88852206141647971</v>
      </c>
      <c r="U34" s="9"/>
    </row>
    <row r="35" spans="1:36" ht="14.45">
      <c r="A35" s="9"/>
      <c r="B35" s="9"/>
      <c r="C35" s="9" t="s">
        <v>89</v>
      </c>
      <c r="D35" s="9"/>
      <c r="E35" s="9"/>
      <c r="F35" s="9"/>
      <c r="G35" s="9"/>
      <c r="H35" s="9"/>
      <c r="I35" s="9"/>
      <c r="J35" s="9"/>
      <c r="K35" s="9"/>
      <c r="L35" s="9"/>
      <c r="M35" s="9"/>
      <c r="N35" s="19">
        <f>basiscijfers!B26</f>
        <v>252204.00000000148</v>
      </c>
      <c r="O35" s="12" t="s">
        <v>83</v>
      </c>
      <c r="P35" s="19">
        <f>basiscijfers!AK26</f>
        <v>9361777.0000001118</v>
      </c>
      <c r="Q35" s="9"/>
      <c r="R35" s="13">
        <f>N35/P35*100</f>
        <v>2.693975727044112</v>
      </c>
      <c r="S35" s="9"/>
      <c r="T35" s="9"/>
      <c r="U35" s="9"/>
    </row>
    <row r="36" spans="1:36" ht="14.45">
      <c r="A36" s="9"/>
      <c r="B36" s="9"/>
      <c r="C36" s="9"/>
      <c r="D36" s="9"/>
      <c r="E36" s="9"/>
      <c r="F36" s="9"/>
      <c r="G36" s="9"/>
      <c r="H36" s="9"/>
      <c r="I36" s="9"/>
      <c r="J36" s="9"/>
      <c r="K36" s="9"/>
      <c r="L36" s="9"/>
      <c r="M36" s="9"/>
      <c r="N36" s="9"/>
      <c r="O36" s="9"/>
      <c r="P36" s="9"/>
      <c r="Q36" s="9"/>
      <c r="R36" s="16"/>
      <c r="S36" s="9"/>
      <c r="T36" s="9"/>
      <c r="U36" s="9"/>
    </row>
    <row r="37" spans="1:36" ht="14.45">
      <c r="A37" s="17" t="s">
        <v>90</v>
      </c>
      <c r="B37" s="17"/>
      <c r="C37" s="9"/>
      <c r="D37" s="9"/>
      <c r="E37" s="9"/>
      <c r="F37" s="9"/>
      <c r="G37" s="9"/>
      <c r="H37" s="9"/>
      <c r="I37" s="9"/>
      <c r="J37" s="9"/>
      <c r="K37" s="9"/>
      <c r="L37" s="9"/>
      <c r="M37" s="9"/>
      <c r="N37" s="9"/>
      <c r="O37" s="9"/>
      <c r="P37" s="9"/>
      <c r="Q37" s="9"/>
      <c r="R37" s="9"/>
      <c r="S37" s="9"/>
      <c r="T37" s="9"/>
      <c r="U37" s="9"/>
    </row>
    <row r="38" spans="1:36" ht="14.45">
      <c r="A38" s="17" t="s">
        <v>91</v>
      </c>
      <c r="B38" s="17"/>
      <c r="C38" s="9"/>
      <c r="D38" s="9"/>
      <c r="E38" s="9"/>
      <c r="F38" s="9"/>
      <c r="G38" s="9"/>
      <c r="H38" s="9"/>
      <c r="I38" s="9"/>
      <c r="J38" s="9"/>
      <c r="K38" s="9"/>
      <c r="L38" s="9"/>
      <c r="M38" s="9"/>
      <c r="N38" s="9"/>
      <c r="O38" s="9"/>
      <c r="P38" s="9"/>
      <c r="Q38" s="9"/>
      <c r="R38" s="9"/>
      <c r="S38" s="9"/>
      <c r="T38" s="9"/>
      <c r="U38" s="9"/>
    </row>
    <row r="39" spans="1:36" ht="14.45">
      <c r="A39" s="17" t="s">
        <v>92</v>
      </c>
      <c r="B39" s="17"/>
      <c r="C39" s="9"/>
      <c r="D39" s="9"/>
      <c r="E39" s="9"/>
      <c r="F39" s="9"/>
      <c r="G39" s="9"/>
      <c r="H39" s="9"/>
      <c r="I39" s="9"/>
      <c r="J39" s="9"/>
      <c r="K39" s="9"/>
      <c r="L39" s="9"/>
      <c r="M39" s="9"/>
      <c r="N39" s="9"/>
      <c r="O39" s="9"/>
      <c r="P39" s="9"/>
      <c r="Q39" s="9"/>
      <c r="R39" s="9"/>
      <c r="S39" s="9"/>
      <c r="T39" s="9"/>
      <c r="U39" s="9"/>
    </row>
    <row r="40" spans="1:36" ht="14.45">
      <c r="A40" s="17" t="s">
        <v>93</v>
      </c>
      <c r="B40" s="17"/>
      <c r="C40" s="9"/>
      <c r="D40" s="9"/>
      <c r="E40" s="9"/>
      <c r="F40" s="9"/>
      <c r="G40" s="9"/>
      <c r="H40" s="9"/>
      <c r="I40" s="9"/>
      <c r="J40" s="9"/>
      <c r="K40" s="9"/>
      <c r="L40" s="9"/>
      <c r="M40" s="9"/>
      <c r="N40" s="9"/>
      <c r="O40" s="9"/>
      <c r="P40" s="9"/>
      <c r="Q40" s="9"/>
      <c r="R40" s="9"/>
      <c r="S40" s="9"/>
      <c r="T40" s="9"/>
      <c r="U40" s="9"/>
    </row>
    <row r="41" spans="1:36" ht="14.45">
      <c r="A41" s="17" t="s">
        <v>94</v>
      </c>
      <c r="B41" s="17"/>
      <c r="C41" s="9"/>
      <c r="D41" s="9"/>
      <c r="E41" s="9"/>
      <c r="F41" s="9"/>
      <c r="G41" s="9"/>
      <c r="H41" s="9"/>
      <c r="I41" s="9"/>
      <c r="J41" s="9"/>
      <c r="K41" s="9"/>
      <c r="L41" s="9"/>
      <c r="M41" s="9"/>
      <c r="N41" s="9"/>
      <c r="O41" s="9"/>
      <c r="P41" s="9"/>
      <c r="Q41" s="9"/>
      <c r="R41" s="9"/>
      <c r="S41" s="9"/>
      <c r="T41" s="9"/>
      <c r="U41" s="9"/>
    </row>
    <row r="42" spans="1:36" ht="14.45">
      <c r="A42" s="17" t="s">
        <v>95</v>
      </c>
      <c r="B42" s="17"/>
      <c r="C42" s="9"/>
      <c r="D42" s="9"/>
      <c r="E42" s="9"/>
      <c r="F42" s="9"/>
      <c r="G42" s="9"/>
      <c r="H42" s="9"/>
      <c r="I42" s="9"/>
      <c r="J42" s="9"/>
      <c r="K42" s="9"/>
      <c r="L42" s="9"/>
      <c r="M42" s="9"/>
      <c r="N42" s="9"/>
      <c r="O42" s="9"/>
      <c r="P42" s="9"/>
      <c r="Q42" s="9"/>
      <c r="R42" s="9"/>
      <c r="S42" s="9"/>
      <c r="T42" s="9"/>
      <c r="U42" s="9"/>
    </row>
    <row r="45" spans="1:36" ht="15">
      <c r="B45" s="1" t="s">
        <v>3</v>
      </c>
      <c r="C45" s="7" t="s">
        <v>4</v>
      </c>
      <c r="D45" s="7" t="s">
        <v>5</v>
      </c>
      <c r="E45" s="7" t="s">
        <v>6</v>
      </c>
      <c r="F45" s="7" t="s">
        <v>7</v>
      </c>
      <c r="G45" s="7" t="s">
        <v>8</v>
      </c>
      <c r="H45" s="7" t="s">
        <v>9</v>
      </c>
      <c r="I45" s="7" t="s">
        <v>10</v>
      </c>
      <c r="J45" s="7" t="s">
        <v>11</v>
      </c>
      <c r="K45" s="7" t="s">
        <v>12</v>
      </c>
      <c r="L45" s="7" t="s">
        <v>13</v>
      </c>
      <c r="M45" s="7" t="s">
        <v>14</v>
      </c>
      <c r="N45" s="7" t="s">
        <v>15</v>
      </c>
      <c r="O45" s="7" t="s">
        <v>16</v>
      </c>
      <c r="P45" s="7" t="s">
        <v>17</v>
      </c>
      <c r="Q45" s="7" t="s">
        <v>18</v>
      </c>
      <c r="R45" s="7" t="s">
        <v>19</v>
      </c>
      <c r="S45" s="7" t="s">
        <v>20</v>
      </c>
      <c r="T45" s="7" t="s">
        <v>21</v>
      </c>
      <c r="U45" s="7" t="s">
        <v>22</v>
      </c>
      <c r="V45" s="7" t="s">
        <v>23</v>
      </c>
      <c r="W45" s="7" t="s">
        <v>24</v>
      </c>
      <c r="X45" s="7" t="s">
        <v>25</v>
      </c>
      <c r="Y45" s="7" t="s">
        <v>26</v>
      </c>
      <c r="Z45" s="7" t="s">
        <v>27</v>
      </c>
      <c r="AA45" s="7" t="s">
        <v>28</v>
      </c>
      <c r="AB45" s="7" t="s">
        <v>29</v>
      </c>
      <c r="AC45" s="7" t="s">
        <v>30</v>
      </c>
      <c r="AD45" s="7" t="s">
        <v>31</v>
      </c>
      <c r="AE45" s="7" t="s">
        <v>32</v>
      </c>
      <c r="AF45" s="7" t="s">
        <v>33</v>
      </c>
      <c r="AG45" s="7" t="s">
        <v>34</v>
      </c>
      <c r="AH45" s="7" t="s">
        <v>35</v>
      </c>
      <c r="AI45" s="7" t="s">
        <v>36</v>
      </c>
      <c r="AJ45" s="7" t="s">
        <v>37</v>
      </c>
    </row>
    <row r="46" spans="1:36">
      <c r="A46" t="s">
        <v>96</v>
      </c>
      <c r="B46" s="31">
        <f>B16</f>
        <v>1.0271591124249189</v>
      </c>
      <c r="C46" s="31">
        <f t="shared" ref="C46:AJ46" si="0">C16</f>
        <v>1.7357157890889632</v>
      </c>
      <c r="D46" s="31">
        <f t="shared" si="0"/>
        <v>0.94151993426987612</v>
      </c>
      <c r="E46" s="31">
        <f t="shared" si="0"/>
        <v>0.94634031359995363</v>
      </c>
      <c r="F46" s="31">
        <f t="shared" si="0"/>
        <v>0.84615371097795333</v>
      </c>
      <c r="G46" s="31">
        <f t="shared" si="0"/>
        <v>1.2085226877823516</v>
      </c>
      <c r="H46" s="31">
        <f t="shared" si="0"/>
        <v>0.49333212081347982</v>
      </c>
      <c r="I46" s="31">
        <f t="shared" si="0"/>
        <v>0.59818454971556734</v>
      </c>
      <c r="J46" s="31">
        <f t="shared" si="0"/>
        <v>1.4338595570215031</v>
      </c>
      <c r="K46" s="31">
        <f t="shared" si="0"/>
        <v>0.64103367386776489</v>
      </c>
      <c r="L46" s="31">
        <f t="shared" si="0"/>
        <v>1.0892924318188775</v>
      </c>
      <c r="M46" s="31">
        <f t="shared" si="0"/>
        <v>0.84650381230630967</v>
      </c>
      <c r="N46" s="31">
        <f t="shared" si="0"/>
        <v>1.2221505175737388</v>
      </c>
      <c r="O46" s="31">
        <f t="shared" si="0"/>
        <v>1.4485546621868854</v>
      </c>
      <c r="P46" s="31">
        <f t="shared" si="0"/>
        <v>0.5260343221730378</v>
      </c>
      <c r="Q46" s="31">
        <f t="shared" si="0"/>
        <v>0.48226949085194287</v>
      </c>
      <c r="R46" s="31">
        <f t="shared" si="0"/>
        <v>1.0226801672032293</v>
      </c>
      <c r="S46" s="31">
        <f t="shared" si="0"/>
        <v>0.53940859136004282</v>
      </c>
      <c r="T46" s="31">
        <f t="shared" si="0"/>
        <v>1.433153413105424</v>
      </c>
      <c r="U46" s="31">
        <f t="shared" si="0"/>
        <v>1.4578797944415545</v>
      </c>
      <c r="V46" s="31">
        <f t="shared" si="0"/>
        <v>1.8874354038655983</v>
      </c>
      <c r="W46" s="31">
        <f t="shared" si="0"/>
        <v>0.51691049639502895</v>
      </c>
      <c r="X46" s="31">
        <f t="shared" si="0"/>
        <v>1.384549667157386</v>
      </c>
      <c r="Y46" s="31">
        <f t="shared" si="0"/>
        <v>1.7140674351113399</v>
      </c>
      <c r="Z46" s="31">
        <f t="shared" si="0"/>
        <v>0.50522118460694365</v>
      </c>
      <c r="AA46" s="31">
        <f t="shared" si="0"/>
        <v>1.7466527933493448</v>
      </c>
      <c r="AB46" s="31">
        <f t="shared" si="0"/>
        <v>0.50881136946937189</v>
      </c>
      <c r="AC46" s="31">
        <f t="shared" si="0"/>
        <v>0.54685739291718705</v>
      </c>
      <c r="AD46" s="31">
        <f t="shared" si="0"/>
        <v>1.1538379586488019</v>
      </c>
      <c r="AE46" s="31">
        <f t="shared" si="0"/>
        <v>0.52935222263726556</v>
      </c>
      <c r="AF46" s="31">
        <f t="shared" si="0"/>
        <v>2.0378444210593099</v>
      </c>
      <c r="AG46" s="31">
        <f t="shared" si="0"/>
        <v>1.8716721316647327</v>
      </c>
      <c r="AH46" s="31">
        <f t="shared" si="0"/>
        <v>1.8841708379124824</v>
      </c>
      <c r="AI46" s="31">
        <f t="shared" si="0"/>
        <v>1.2538088285386035</v>
      </c>
      <c r="AJ46" s="31">
        <f t="shared" si="0"/>
        <v>1.1669079633074333</v>
      </c>
    </row>
    <row r="47" spans="1:36">
      <c r="A47" t="s">
        <v>97</v>
      </c>
      <c r="B47" s="31">
        <f>basiscijfers!B44</f>
        <v>1.2071564031644899</v>
      </c>
      <c r="C47" s="31">
        <f>basiscijfers!C44</f>
        <v>1.33474190881368</v>
      </c>
      <c r="D47" s="31">
        <f>basiscijfers!D44</f>
        <v>1.32436209715294</v>
      </c>
      <c r="E47" s="31">
        <f>basiscijfers!E44</f>
        <v>1.1043762012604901</v>
      </c>
      <c r="F47" s="31">
        <f>basiscijfers!F44</f>
        <v>1.23254594000784</v>
      </c>
      <c r="G47" s="31">
        <f>basiscijfers!G44</f>
        <v>1.1713909169236201</v>
      </c>
      <c r="H47" s="31">
        <f>basiscijfers!H44</f>
        <v>1.26164257902401</v>
      </c>
      <c r="I47" s="31">
        <f>basiscijfers!I44</f>
        <v>1.2837788354197299</v>
      </c>
      <c r="J47" s="31">
        <f>basiscijfers!J44</f>
        <v>1.3016841967550701</v>
      </c>
      <c r="K47" s="31">
        <f>basiscijfers!K44</f>
        <v>1.11103638607324</v>
      </c>
      <c r="L47" s="31">
        <f>basiscijfers!L44</f>
        <v>0.91965962238004495</v>
      </c>
      <c r="M47" s="31">
        <f>basiscijfers!M44</f>
        <v>1.17713440383364</v>
      </c>
      <c r="N47" s="31">
        <f>basiscijfers!N44</f>
        <v>1.15706997832027</v>
      </c>
      <c r="O47" s="31">
        <f>basiscijfers!O44</f>
        <v>1.25889142802759</v>
      </c>
      <c r="P47" s="31">
        <f>basiscijfers!P44</f>
        <v>1.11028762224972</v>
      </c>
      <c r="Q47" s="31">
        <f>basiscijfers!Q44</f>
        <v>1.14642482579222</v>
      </c>
      <c r="R47" s="31">
        <f>basiscijfers!R44</f>
        <v>1.2953717427829099</v>
      </c>
      <c r="S47" s="31">
        <f>basiscijfers!S44</f>
        <v>1.14318622864093</v>
      </c>
      <c r="T47" s="31">
        <f>basiscijfers!T44</f>
        <v>1.1371383997122</v>
      </c>
      <c r="U47" s="31">
        <f>basiscijfers!U44</f>
        <v>1.1726050490603901</v>
      </c>
      <c r="V47" s="31">
        <f>basiscijfers!V44</f>
        <v>1.3622140116022701</v>
      </c>
      <c r="W47" s="31">
        <f>basiscijfers!W44</f>
        <v>0.82486576793831201</v>
      </c>
      <c r="X47" s="31">
        <f>basiscijfers!X44</f>
        <v>1.1723998743188799</v>
      </c>
      <c r="Y47" s="31">
        <f>basiscijfers!Y44</f>
        <v>0.82645527768695703</v>
      </c>
      <c r="Z47" s="31">
        <f>basiscijfers!Z44</f>
        <v>0.68529524717472801</v>
      </c>
      <c r="AA47" s="31">
        <f>basiscijfers!AA44</f>
        <v>1.34504604222293</v>
      </c>
      <c r="AB47" s="31">
        <f>basiscijfers!AB44</f>
        <v>0.97982015039797699</v>
      </c>
      <c r="AC47" s="31">
        <f>basiscijfers!AC44</f>
        <v>1.0726963742423401</v>
      </c>
      <c r="AD47" s="31">
        <f>basiscijfers!AD44</f>
        <v>1.5937163358495401</v>
      </c>
      <c r="AE47" s="31">
        <f>basiscijfers!AE44</f>
        <v>1.1666616516558901</v>
      </c>
      <c r="AF47" s="31">
        <f>basiscijfers!AF44</f>
        <v>1.4197000695137101</v>
      </c>
      <c r="AG47" s="31">
        <f>basiscijfers!AG44</f>
        <v>1.33585160269031</v>
      </c>
      <c r="AH47" s="31">
        <f>basiscijfers!AH44</f>
        <v>1.1569017546387199</v>
      </c>
      <c r="AI47" s="31">
        <f>basiscijfers!AI44</f>
        <v>1.22787506690084</v>
      </c>
      <c r="AJ47" s="31">
        <f>basiscijfers!AJ44</f>
        <v>1.05373009371721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1"/>
  <sheetViews>
    <sheetView workbookViewId="0">
      <selection activeCell="B15" sqref="B15"/>
    </sheetView>
  </sheetViews>
  <sheetFormatPr defaultRowHeight="12.6"/>
  <cols>
    <col min="1" max="1" width="30" bestFit="1" customWidth="1"/>
    <col min="2" max="2" width="30.140625" customWidth="1"/>
    <col min="3" max="3" width="33.28515625" bestFit="1" customWidth="1"/>
    <col min="4" max="4" width="36.42578125" bestFit="1" customWidth="1"/>
  </cols>
  <sheetData>
    <row r="1" spans="1:10" ht="14.45">
      <c r="A1" s="10" t="s">
        <v>98</v>
      </c>
    </row>
    <row r="3" spans="1:10" ht="14.45">
      <c r="A3" s="48"/>
      <c r="B3" s="21" t="s">
        <v>99</v>
      </c>
      <c r="C3" s="21" t="s">
        <v>100</v>
      </c>
      <c r="D3" s="21" t="s">
        <v>101</v>
      </c>
      <c r="F3" s="43"/>
      <c r="G3" s="43"/>
      <c r="H3" s="43"/>
      <c r="I3" s="43"/>
      <c r="J3" s="43"/>
    </row>
    <row r="4" spans="1:10" ht="15">
      <c r="A4" s="49" t="s">
        <v>102</v>
      </c>
      <c r="B4" s="53"/>
      <c r="C4" s="33" t="s">
        <v>31</v>
      </c>
      <c r="D4" s="54"/>
      <c r="F4" s="43"/>
      <c r="G4" s="46"/>
      <c r="H4" s="43"/>
      <c r="I4" s="36"/>
      <c r="J4" s="43"/>
    </row>
    <row r="5" spans="1:10" ht="15">
      <c r="A5" s="49" t="s">
        <v>103</v>
      </c>
      <c r="B5" s="25"/>
      <c r="C5" s="25" t="s">
        <v>104</v>
      </c>
      <c r="D5" s="23" t="s">
        <v>4</v>
      </c>
      <c r="F5" s="43"/>
      <c r="G5" s="36"/>
      <c r="H5" s="43"/>
      <c r="I5" s="43"/>
      <c r="J5" s="43"/>
    </row>
    <row r="6" spans="1:10" ht="15">
      <c r="A6" s="50"/>
      <c r="B6" s="25"/>
      <c r="C6" s="25"/>
      <c r="D6" s="35" t="s">
        <v>23</v>
      </c>
      <c r="F6" s="43"/>
      <c r="G6" s="36"/>
      <c r="H6" s="36"/>
      <c r="I6" s="43"/>
      <c r="J6" s="43"/>
    </row>
    <row r="7" spans="1:10" ht="15">
      <c r="A7" s="50"/>
      <c r="B7" s="25"/>
      <c r="C7" s="25"/>
      <c r="D7" s="23" t="s">
        <v>28</v>
      </c>
      <c r="F7" s="43"/>
      <c r="G7" s="36"/>
      <c r="H7" s="43"/>
      <c r="I7" s="36"/>
      <c r="J7" s="43"/>
    </row>
    <row r="8" spans="1:10" ht="15">
      <c r="A8" s="50"/>
      <c r="C8" s="25"/>
      <c r="D8" s="23" t="s">
        <v>33</v>
      </c>
      <c r="F8" s="43"/>
      <c r="G8" s="43"/>
      <c r="H8" s="36"/>
      <c r="I8" s="43"/>
      <c r="J8" s="43"/>
    </row>
    <row r="9" spans="1:10" ht="15">
      <c r="A9" s="50"/>
      <c r="C9" s="32"/>
      <c r="D9" s="33" t="s">
        <v>34</v>
      </c>
      <c r="F9" s="43"/>
      <c r="G9" s="43"/>
      <c r="H9" s="43"/>
      <c r="I9" s="43"/>
      <c r="J9" s="43"/>
    </row>
    <row r="10" spans="1:10" ht="15">
      <c r="A10" s="51" t="s">
        <v>105</v>
      </c>
      <c r="B10" s="22" t="s">
        <v>9</v>
      </c>
      <c r="C10" s="38" t="s">
        <v>3</v>
      </c>
      <c r="D10" s="34" t="s">
        <v>8</v>
      </c>
      <c r="F10" s="43"/>
      <c r="G10" s="43"/>
      <c r="H10" s="43"/>
      <c r="I10" s="43"/>
      <c r="J10" s="43"/>
    </row>
    <row r="11" spans="1:10" ht="15">
      <c r="A11" s="52"/>
      <c r="B11" s="23" t="s">
        <v>10</v>
      </c>
      <c r="C11" s="25" t="s">
        <v>7</v>
      </c>
      <c r="D11" s="23" t="s">
        <v>11</v>
      </c>
      <c r="F11" s="43"/>
      <c r="G11" s="43"/>
      <c r="H11" s="43"/>
      <c r="I11" s="43"/>
      <c r="J11" s="43"/>
    </row>
    <row r="12" spans="1:10" ht="15">
      <c r="A12" s="52"/>
      <c r="B12" s="23" t="s">
        <v>12</v>
      </c>
      <c r="C12" s="26" t="s">
        <v>14</v>
      </c>
      <c r="D12" s="23" t="s">
        <v>15</v>
      </c>
      <c r="F12" s="43"/>
      <c r="G12" s="43"/>
      <c r="H12" s="43"/>
      <c r="I12" s="43"/>
      <c r="J12" s="43"/>
    </row>
    <row r="13" spans="1:10" ht="15">
      <c r="A13" s="52"/>
      <c r="B13" s="23" t="s">
        <v>17</v>
      </c>
      <c r="C13" s="25" t="s">
        <v>19</v>
      </c>
      <c r="D13" s="23" t="s">
        <v>16</v>
      </c>
      <c r="F13" s="43"/>
      <c r="G13" s="43"/>
      <c r="H13" s="36"/>
      <c r="I13" s="43"/>
      <c r="J13" s="43"/>
    </row>
    <row r="14" spans="1:10" ht="15">
      <c r="A14" s="52"/>
      <c r="B14" s="23" t="s">
        <v>18</v>
      </c>
      <c r="D14" s="39" t="s">
        <v>21</v>
      </c>
      <c r="F14" s="43"/>
      <c r="G14" s="43"/>
      <c r="H14" s="43"/>
      <c r="I14" s="43"/>
      <c r="J14" s="43"/>
    </row>
    <row r="15" spans="1:10" ht="15">
      <c r="A15" s="52"/>
      <c r="B15" s="35" t="s">
        <v>106</v>
      </c>
      <c r="D15" s="23" t="s">
        <v>107</v>
      </c>
      <c r="F15" s="43"/>
      <c r="G15" s="43"/>
      <c r="H15" s="43"/>
      <c r="I15" s="43"/>
      <c r="J15" s="43"/>
    </row>
    <row r="16" spans="1:10" ht="15">
      <c r="A16" s="52"/>
      <c r="B16" s="23" t="s">
        <v>32</v>
      </c>
      <c r="C16" s="42"/>
      <c r="D16" s="35" t="s">
        <v>108</v>
      </c>
      <c r="F16" s="43"/>
      <c r="G16" s="43"/>
      <c r="H16" s="43"/>
      <c r="I16" s="43"/>
      <c r="J16" s="43"/>
    </row>
    <row r="17" spans="1:10" ht="15">
      <c r="A17" s="52"/>
      <c r="B17" s="42"/>
      <c r="C17" s="40"/>
      <c r="D17" s="35" t="s">
        <v>35</v>
      </c>
      <c r="F17" s="43"/>
      <c r="G17" s="43"/>
      <c r="H17" s="36"/>
      <c r="I17" s="43"/>
      <c r="J17" s="43"/>
    </row>
    <row r="18" spans="1:10" ht="15">
      <c r="A18" s="52"/>
      <c r="B18" s="42"/>
      <c r="C18" s="40"/>
      <c r="D18" s="35" t="s">
        <v>36</v>
      </c>
      <c r="F18" s="43"/>
      <c r="G18" s="43"/>
      <c r="H18" s="36"/>
      <c r="I18" s="43"/>
      <c r="J18" s="43"/>
    </row>
    <row r="19" spans="1:10" ht="15">
      <c r="A19" s="49" t="s">
        <v>109</v>
      </c>
      <c r="B19" s="41" t="s">
        <v>29</v>
      </c>
      <c r="C19" s="37" t="s">
        <v>110</v>
      </c>
      <c r="D19" s="45"/>
      <c r="F19" s="43"/>
      <c r="G19" s="36"/>
      <c r="H19" s="43"/>
      <c r="I19" s="43"/>
      <c r="J19" s="43"/>
    </row>
    <row r="20" spans="1:10" ht="15">
      <c r="A20" s="50"/>
      <c r="B20" s="23" t="s">
        <v>30</v>
      </c>
      <c r="C20" s="23" t="s">
        <v>111</v>
      </c>
      <c r="D20" s="24"/>
      <c r="F20" s="43"/>
      <c r="G20" s="43"/>
      <c r="H20" s="43"/>
      <c r="I20" s="36"/>
      <c r="J20" s="43"/>
    </row>
    <row r="21" spans="1:10" ht="15">
      <c r="A21" s="55"/>
      <c r="B21" s="33"/>
      <c r="C21" s="33" t="s">
        <v>37</v>
      </c>
      <c r="D21" s="33"/>
      <c r="F21" s="43"/>
      <c r="G21" s="43"/>
      <c r="H21" s="43"/>
      <c r="I21" s="36"/>
      <c r="J21" s="43"/>
    </row>
    <row r="22" spans="1:10" ht="15">
      <c r="A22" s="52" t="s">
        <v>112</v>
      </c>
      <c r="B22" s="23" t="s">
        <v>24</v>
      </c>
      <c r="C22" s="24"/>
      <c r="D22" s="23" t="s">
        <v>26</v>
      </c>
      <c r="F22" s="43"/>
      <c r="G22" s="43"/>
      <c r="H22" s="36"/>
      <c r="I22" s="43"/>
      <c r="J22" s="43"/>
    </row>
    <row r="23" spans="1:10" ht="15">
      <c r="A23" s="56"/>
      <c r="B23" s="44" t="s">
        <v>113</v>
      </c>
      <c r="C23" s="57"/>
      <c r="D23" s="58"/>
      <c r="F23" s="43"/>
      <c r="G23" s="36"/>
      <c r="H23" s="47"/>
      <c r="I23" s="36"/>
      <c r="J23" s="43"/>
    </row>
    <row r="24" spans="1:10">
      <c r="F24" s="43"/>
      <c r="G24" s="43"/>
      <c r="H24" s="43"/>
      <c r="I24" s="43"/>
      <c r="J24" s="43"/>
    </row>
    <row r="27" spans="1:10" ht="14.45">
      <c r="A27" s="10"/>
      <c r="E27" s="7"/>
      <c r="F27" s="7"/>
      <c r="G27" s="7"/>
      <c r="H27" s="7"/>
      <c r="I27" s="7"/>
      <c r="J27" s="7"/>
    </row>
    <row r="28" spans="1:10">
      <c r="E28" s="2"/>
      <c r="F28" s="2"/>
      <c r="G28" s="2"/>
      <c r="H28" s="2"/>
      <c r="I28" s="2"/>
      <c r="J28" s="2"/>
    </row>
    <row r="29" spans="1:10" ht="14.45">
      <c r="D29" s="10"/>
      <c r="E29" s="2"/>
      <c r="F29" s="2"/>
      <c r="G29" s="2"/>
      <c r="H29" s="2"/>
      <c r="I29" s="2"/>
      <c r="J29" s="2"/>
    </row>
    <row r="30" spans="1:10" ht="12.95">
      <c r="D30" s="26"/>
    </row>
    <row r="31" spans="1:10" ht="12.95">
      <c r="D31" s="26"/>
    </row>
    <row r="32" spans="1:10" ht="12.95">
      <c r="D32" s="26"/>
    </row>
    <row r="33" spans="4:4" ht="12.95">
      <c r="D33" s="26"/>
    </row>
    <row r="34" spans="4:4" ht="12.95">
      <c r="D34" s="26"/>
    </row>
    <row r="35" spans="4:4" ht="12.95">
      <c r="D35" s="26"/>
    </row>
    <row r="36" spans="4:4" ht="12.95">
      <c r="D36" s="26"/>
    </row>
    <row r="37" spans="4:4" ht="12.95">
      <c r="D37" s="26"/>
    </row>
    <row r="38" spans="4:4" ht="12.95">
      <c r="D38" s="26"/>
    </row>
    <row r="39" spans="4:4" ht="12.95">
      <c r="D39" s="26"/>
    </row>
    <row r="40" spans="4:4" ht="12.95">
      <c r="D40" s="26"/>
    </row>
    <row r="41" spans="4:4" ht="12.95">
      <c r="D41" s="26"/>
    </row>
    <row r="42" spans="4:4" ht="12.95">
      <c r="D42" s="26"/>
    </row>
    <row r="43" spans="4:4" ht="12.95">
      <c r="D43" s="26"/>
    </row>
    <row r="44" spans="4:4" ht="12.95">
      <c r="D44" s="27"/>
    </row>
    <row r="45" spans="4:4" ht="12.95">
      <c r="D45" s="26"/>
    </row>
    <row r="46" spans="4:4" ht="12.95">
      <c r="D46" s="26"/>
    </row>
    <row r="47" spans="4:4" ht="14.45">
      <c r="D47" s="9"/>
    </row>
    <row r="48" spans="4:4" ht="12.75"/>
    <row r="49" ht="12.75"/>
    <row r="50" ht="12.75"/>
    <row r="51" ht="12.7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FDD6DD5215294889AF5A1ACCA7E2B3" ma:contentTypeVersion="13" ma:contentTypeDescription="Een nieuw document maken." ma:contentTypeScope="" ma:versionID="330d37f6d9ff1be3ec9d55d741e0abed">
  <xsd:schema xmlns:xsd="http://www.w3.org/2001/XMLSchema" xmlns:xs="http://www.w3.org/2001/XMLSchema" xmlns:p="http://schemas.microsoft.com/office/2006/metadata/properties" xmlns:ns2="abe339dc-4cac-446e-aee9-dcf1d10c744b" xmlns:ns3="079c66c7-79d9-4941-9a7a-97915a0296e9" targetNamespace="http://schemas.microsoft.com/office/2006/metadata/properties" ma:root="true" ma:fieldsID="b7d2c371e4b79032e9e586fadc7b4c33" ns2:_="" ns3:_="">
    <xsd:import namespace="abe339dc-4cac-446e-aee9-dcf1d10c744b"/>
    <xsd:import namespace="079c66c7-79d9-4941-9a7a-97915a0296e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e339dc-4cac-446e-aee9-dcf1d10c74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875e0768-be4e-4add-baa2-61b1fff7b35e"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9c66c7-79d9-4941-9a7a-97915a0296e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79b99b7-7558-404d-b0b2-a3ab1de884b8}" ma:internalName="TaxCatchAll" ma:showField="CatchAllData" ma:web="079c66c7-79d9-4941-9a7a-97915a0296e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79c66c7-79d9-4941-9a7a-97915a0296e9" xsi:nil="true"/>
    <lcf76f155ced4ddcb4097134ff3c332f xmlns="abe339dc-4cac-446e-aee9-dcf1d10c744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67B5BA9-014C-46C7-B104-6C8CAD55F97E}"/>
</file>

<file path=customXml/itemProps2.xml><?xml version="1.0" encoding="utf-8"?>
<ds:datastoreItem xmlns:ds="http://schemas.openxmlformats.org/officeDocument/2006/customXml" ds:itemID="{38484432-199F-449A-AACC-8187E5C62D10}"/>
</file>

<file path=customXml/itemProps3.xml><?xml version="1.0" encoding="utf-8"?>
<ds:datastoreItem xmlns:ds="http://schemas.openxmlformats.org/officeDocument/2006/customXml" ds:itemID="{FAEED8EC-5F95-41CB-A28C-2063E35DE232}"/>
</file>

<file path=docProps/app.xml><?xml version="1.0" encoding="utf-8"?>
<Properties xmlns="http://schemas.openxmlformats.org/officeDocument/2006/extended-properties" xmlns:vt="http://schemas.openxmlformats.org/officeDocument/2006/docPropsVTypes">
  <Application>Microsoft Excel Online</Application>
  <Manager/>
  <Company>KNAW</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Nelleke van den Broek-Honingh</dc:creator>
  <cp:keywords/>
  <dc:description/>
  <cp:lastModifiedBy>Julie Nijhuis</cp:lastModifiedBy>
  <cp:revision/>
  <dcterms:created xsi:type="dcterms:W3CDTF">2022-07-12T08:27:46Z</dcterms:created>
  <dcterms:modified xsi:type="dcterms:W3CDTF">2026-09-22T08:37:53Z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0x01010086FDD6DD5215294889AF5A1ACCA7E2B3</vt:lpwstr>
  </property>
  <property fmtid="{D5CDD505-2E9C-101B-9397-08002B2CF9AE}" pid="3" name="MediaServiceImageTags">
    <vt:lpwstr/>
  </property>
</Properties>
</file>