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14370" windowHeight="9375"/>
  </bookViews>
  <sheets>
    <sheet name="vergelijking EU-lidstaten" sheetId="2" r:id="rId1"/>
    <sheet name="Nederlandse deelname KPs" sheetId="3" r:id="rId2"/>
  </sheets>
  <calcPr calcId="162913"/>
</workbook>
</file>

<file path=xl/calcChain.xml><?xml version="1.0" encoding="utf-8"?>
<calcChain xmlns="http://schemas.openxmlformats.org/spreadsheetml/2006/main">
  <c r="F40" i="2" l="1"/>
  <c r="D40" i="2"/>
  <c r="C40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<sst xmlns="http://schemas.openxmlformats.org/spreadsheetml/2006/main" count="69" uniqueCount="69">
  <si>
    <t>Zweden</t>
  </si>
  <si>
    <t>Ierland</t>
  </si>
  <si>
    <t>Denemarken</t>
  </si>
  <si>
    <t>Duitsland</t>
  </si>
  <si>
    <t>Nederland</t>
  </si>
  <si>
    <t>België</t>
  </si>
  <si>
    <t>Luxemburg</t>
  </si>
  <si>
    <t>Frankrijk</t>
  </si>
  <si>
    <t>Spanje</t>
  </si>
  <si>
    <t>Italië</t>
  </si>
  <si>
    <t>Portugal</t>
  </si>
  <si>
    <t>Griekenland</t>
  </si>
  <si>
    <t>Kroatië</t>
  </si>
  <si>
    <t>Slovenië</t>
  </si>
  <si>
    <t>Oostenrijk</t>
  </si>
  <si>
    <t>Tsjechië</t>
  </si>
  <si>
    <t>Hongarije</t>
  </si>
  <si>
    <t>Roemenië</t>
  </si>
  <si>
    <t>Bulgarije</t>
  </si>
  <si>
    <t>Polen</t>
  </si>
  <si>
    <t>Letland</t>
  </si>
  <si>
    <t>Litouwen</t>
  </si>
  <si>
    <t>Estland</t>
  </si>
  <si>
    <t>Cyprus</t>
  </si>
  <si>
    <t>Malta</t>
  </si>
  <si>
    <t>Slowakije</t>
  </si>
  <si>
    <t>Gegevens Horizon 2020, per land</t>
  </si>
  <si>
    <t>Verenigd Koninkrijk</t>
  </si>
  <si>
    <t>Inkomsten in M€</t>
  </si>
  <si>
    <t>EU-28</t>
  </si>
  <si>
    <t>Cumulatief</t>
  </si>
  <si>
    <t>Lidstaat</t>
  </si>
  <si>
    <t>Nederlandse deelname Kaderprogramma's</t>
  </si>
  <si>
    <t>Totaal budget KP (Miljard €)</t>
  </si>
  <si>
    <t>Duur van het KP (jaren)</t>
  </si>
  <si>
    <t>Gemiddeld KP budget per lidstaat per jaar
(miljoen € in lopende prijzen)</t>
  </si>
  <si>
    <t>Projecten met een Nederlandse coördinator
als percentage van alle projecten in het Kaderprogramma</t>
  </si>
  <si>
    <t>Retourpercentage voor Nederland</t>
  </si>
  <si>
    <t>% EU-inkomsten voor Nederland t.o.v. Nederlandse overheidsfinanciering</t>
  </si>
  <si>
    <t>KP6</t>
  </si>
  <si>
    <t>KP7</t>
  </si>
  <si>
    <t>Horizon 2020</t>
  </si>
  <si>
    <t>2007-2013</t>
  </si>
  <si>
    <t>2014-2020</t>
  </si>
  <si>
    <t>2002-2006</t>
  </si>
  <si>
    <t>Bronnen:</t>
  </si>
  <si>
    <t>KP6 &amp; KP7 (excl. Retourratio): Cordis, bewerkt door Rathenau Instituut</t>
  </si>
  <si>
    <t>Retourratio* voor Nederland</t>
  </si>
  <si>
    <t>*** Prognose</t>
  </si>
  <si>
    <t xml:space="preserve">* Retourratio is het retourpercentage afgezet tegen de Nederlandse bijdrage. </t>
  </si>
  <si>
    <t>Bijdrage Nederland (in %)</t>
  </si>
  <si>
    <t>Finland</t>
  </si>
  <si>
    <t xml:space="preserve">* Associated countries mogen onder dezelfde voorwaarden deelnemen aan H2020 als lidstaten van de Europese Unie. </t>
  </si>
  <si>
    <t>honoreringspercentage
(%)</t>
  </si>
  <si>
    <t>aandeel in totale
inkomsten (%)</t>
  </si>
  <si>
    <t>Associated countries*</t>
  </si>
  <si>
    <t>Overige landen</t>
  </si>
  <si>
    <t>1,5**</t>
  </si>
  <si>
    <t>Bijdrage Nederland: Europese Commissie, Expenditure tables</t>
  </si>
  <si>
    <t>Retourratio H2020: berekend op basis van bijdrage en retourpercentage</t>
  </si>
  <si>
    <t>5,2%**</t>
  </si>
  <si>
    <t xml:space="preserve">    12%***</t>
  </si>
  <si>
    <t>6,9%**</t>
  </si>
  <si>
    <r>
      <t xml:space="preserve">Retourratio KP6 en KP7: SenterNovem, 2006, </t>
    </r>
    <r>
      <rPr>
        <i/>
        <sz val="11"/>
        <color theme="1"/>
        <rFont val="Calibri"/>
        <family val="2"/>
        <scheme val="minor"/>
      </rPr>
      <t xml:space="preserve">Nederland en het zesde kaderprogramma - de eindbalans </t>
    </r>
    <r>
      <rPr>
        <sz val="11"/>
        <color theme="1"/>
        <rFont val="Calibri"/>
        <family val="2"/>
        <scheme val="minor"/>
      </rPr>
      <t>(KP6), TWIN 2013-2019 (KP7),</t>
    </r>
  </si>
  <si>
    <t>7,7%**</t>
  </si>
  <si>
    <t>** resultaten 2014-2019</t>
  </si>
  <si>
    <t>H2020 (excl. Retourratio &amp; projecten NL coördinator): H2020 Dashboard, geraadpleegd november 2020</t>
  </si>
  <si>
    <t>Associated countries zijn: Ijsland, Noorwegen, Albanië, Bosnië-Hercegovina, Noord-Macedonië, Montenegro, Servië, Turkije, Israël, Moldavië, Zwitserland, Faroë eilanden, Oekraïne, Tunesië, Georgië en Armenië</t>
  </si>
  <si>
    <r>
      <rPr>
        <b/>
        <sz val="11"/>
        <color theme="1"/>
        <rFont val="Calibri"/>
        <family val="2"/>
        <scheme val="minor"/>
      </rPr>
      <t>Bron:</t>
    </r>
    <r>
      <rPr>
        <sz val="11"/>
        <color theme="1"/>
        <rFont val="Calibri"/>
        <family val="2"/>
        <scheme val="minor"/>
      </rPr>
      <t xml:space="preserve"> H2020 Dashboard, peildatum 3 november 2020 (https://webgate.ec.europa.eu/dashboard/hub/stream/aaec8d41-5201-43ab-809f-3063750dfafd)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</si>
</sst>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6" formatCode="#,##0.0"/>
    <numFmt numFmtId="167" formatCode="\€\ #,##0;\€\ \-#,##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0" fontId="0" fillId="0" borderId="0"/>
    <xf numFmtId="0" fontId="7" fillId="7" borderId="13" applyNumberFormat="0" applyAlignment="0" applyProtection="0"/>
    <xf numFmtId="0" fontId="8" fillId="8" borderId="16" applyNumberFormat="0" applyAlignment="0" applyProtection="0"/>
    <xf numFmtId="0" fontId="9" fillId="0" borderId="15" applyNumberFormat="0" applyFill="0" applyAlignment="0" applyProtection="0"/>
    <xf numFmtId="0" fontId="10" fillId="3" borderId="0" applyNumberFormat="0" applyBorder="0" applyAlignment="0" applyProtection="0"/>
    <xf numFmtId="0" fontId="11" fillId="6" borderId="13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6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17" fillId="7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0" fontId="3" fillId="0" borderId="2" xfId="0" applyFont="1" applyBorder="1"/>
    <xf numFmtId="0" fontId="2" fillId="2" borderId="3" xfId="0" applyFont="1" applyFill="1" applyBorder="1" applyAlignment="1">
      <alignment wrapText="1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164" fontId="1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Fill="1" applyBorder="1"/>
    <xf numFmtId="4" fontId="0" fillId="0" borderId="0" xfId="0" applyNumberFormat="1"/>
    <xf numFmtId="0" fontId="5" fillId="0" borderId="4" xfId="0" applyFont="1" applyBorder="1"/>
    <xf numFmtId="0" fontId="5" fillId="0" borderId="8" xfId="0" applyFont="1" applyBorder="1"/>
    <xf numFmtId="0" fontId="5" fillId="0" borderId="0" xfId="0" applyFont="1"/>
    <xf numFmtId="0" fontId="5" fillId="0" borderId="2" xfId="0" applyFont="1" applyBorder="1"/>
    <xf numFmtId="0" fontId="0" fillId="0" borderId="4" xfId="0" applyBorder="1"/>
    <xf numFmtId="0" fontId="1" fillId="0" borderId="9" xfId="0" applyFont="1" applyBorder="1"/>
    <xf numFmtId="0" fontId="5" fillId="0" borderId="2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6" fontId="3" fillId="0" borderId="0" xfId="0" applyNumberFormat="1" applyFont="1" applyBorder="1"/>
    <xf numFmtId="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7" fontId="1" fillId="0" borderId="0" xfId="11" applyNumberFormat="1"/>
    <xf numFmtId="164" fontId="1" fillId="0" borderId="0" xfId="11" applyNumberFormat="1"/>
    <xf numFmtId="164" fontId="0" fillId="0" borderId="2" xfId="0" applyNumberFormat="1" applyBorder="1"/>
    <xf numFmtId="164" fontId="0" fillId="0" borderId="9" xfId="0" applyNumberFormat="1" applyBorder="1"/>
    <xf numFmtId="164" fontId="1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/>
  </cellXfs>
  <cellStyles count="19">
    <cellStyle name="Berekening" xfId="1"/>
    <cellStyle name="Controlecel" xfId="2"/>
    <cellStyle name="Gekoppelde cel" xfId="3"/>
    <cellStyle name="Goed" xfId="4"/>
    <cellStyle name="Invoer" xfId="5"/>
    <cellStyle name="Kop 1" xfId="6"/>
    <cellStyle name="Kop 2" xfId="7"/>
    <cellStyle name="Kop 3" xfId="8"/>
    <cellStyle name="Kop 4" xfId="9"/>
    <cellStyle name="Neutraal" xfId="10"/>
    <cellStyle name="Normal" xfId="0" builtinId="0"/>
    <cellStyle name="Normal_vergelijking EU-lidstaten" xfId="11"/>
    <cellStyle name="Notitie" xfId="12"/>
    <cellStyle name="Ongeldig" xfId="13"/>
    <cellStyle name="Titel" xfId="14"/>
    <cellStyle name="Totaal" xfId="15"/>
    <cellStyle name="Uitvoer" xfId="16"/>
    <cellStyle name="Verklarende tekst" xfId="17"/>
    <cellStyle name="Waarschuwingstekst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'vergelijking EU-lidstaten'!$C$9</c:f>
              <c:strCache>
                <c:ptCount val="1"/>
                <c:pt idx="0">
                  <c:v>Inkomsten in M€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'vergelijking EU-lidstaten'!$B$10:$B$37</c:f>
              <c:strCache>
                <c:ptCount val="28"/>
                <c:pt idx="0">
                  <c:v>Duitsland</c:v>
                </c:pt>
                <c:pt idx="1">
                  <c:v>Verenigd Koninkrijk</c:v>
                </c:pt>
                <c:pt idx="2">
                  <c:v>Frankrijk</c:v>
                </c:pt>
                <c:pt idx="3">
                  <c:v>Spanje</c:v>
                </c:pt>
                <c:pt idx="4">
                  <c:v>Italië</c:v>
                </c:pt>
                <c:pt idx="5">
                  <c:v>Nederland</c:v>
                </c:pt>
                <c:pt idx="6">
                  <c:v>België</c:v>
                </c:pt>
                <c:pt idx="7">
                  <c:v>Zweden</c:v>
                </c:pt>
                <c:pt idx="8">
                  <c:v>Oostenrijk</c:v>
                </c:pt>
                <c:pt idx="9">
                  <c:v>Denemarken</c:v>
                </c:pt>
                <c:pt idx="10">
                  <c:v>Griekenland</c:v>
                </c:pt>
                <c:pt idx="11">
                  <c:v>Finland</c:v>
                </c:pt>
                <c:pt idx="12">
                  <c:v>Ierland</c:v>
                </c:pt>
                <c:pt idx="13">
                  <c:v>Portugal</c:v>
                </c:pt>
                <c:pt idx="14">
                  <c:v>Polen</c:v>
                </c:pt>
                <c:pt idx="15">
                  <c:v>Tsjechië</c:v>
                </c:pt>
                <c:pt idx="16">
                  <c:v>Hongarije</c:v>
                </c:pt>
                <c:pt idx="17">
                  <c:v>Slovenië</c:v>
                </c:pt>
                <c:pt idx="18">
                  <c:v>Cyprus</c:v>
                </c:pt>
                <c:pt idx="19">
                  <c:v>Roemenië</c:v>
                </c:pt>
                <c:pt idx="20">
                  <c:v>Estland</c:v>
                </c:pt>
                <c:pt idx="21">
                  <c:v>Luxemburg</c:v>
                </c:pt>
                <c:pt idx="22">
                  <c:v>Bulgarije</c:v>
                </c:pt>
                <c:pt idx="23">
                  <c:v>Slowakije</c:v>
                </c:pt>
                <c:pt idx="24">
                  <c:v>Kroatië</c:v>
                </c:pt>
                <c:pt idx="25">
                  <c:v>Letland</c:v>
                </c:pt>
                <c:pt idx="26">
                  <c:v>Litouwen</c:v>
                </c:pt>
                <c:pt idx="27">
                  <c:v>Malta</c:v>
                </c:pt>
              </c:strCache>
            </c:strRef>
          </c:cat>
          <c:val>
            <c:numRef>
              <c:f>'vergelijking EU-lidstaten'!$C$10:$C$37</c:f>
              <c:numCache>
                <c:formatCode>\€\ #,##0;\€\ \-#,##0</c:formatCode>
                <c:ptCount val="28"/>
                <c:pt idx="0">
                  <c:v>8670.087458</c:v>
                </c:pt>
                <c:pt idx="1">
                  <c:v>7082.1598400000003</c:v>
                </c:pt>
                <c:pt idx="2">
                  <c:v>6458.5144559999999</c:v>
                </c:pt>
                <c:pt idx="3">
                  <c:v>5347.4242969999996</c:v>
                </c:pt>
                <c:pt idx="4">
                  <c:v>4832.409122</c:v>
                </c:pt>
                <c:pt idx="5">
                  <c:v>4505.9264999999996</c:v>
                </c:pt>
                <c:pt idx="6">
                  <c:v>2918.8924950000001</c:v>
                </c:pt>
                <c:pt idx="7">
                  <c:v>1971.741775</c:v>
                </c:pt>
                <c:pt idx="8">
                  <c:v>1637.414194</c:v>
                </c:pt>
                <c:pt idx="9">
                  <c:v>1530.8298580000001</c:v>
                </c:pt>
                <c:pt idx="10">
                  <c:v>1417.453362</c:v>
                </c:pt>
                <c:pt idx="11">
                  <c:v>1322.9690479999999</c:v>
                </c:pt>
                <c:pt idx="12">
                  <c:v>1038.724751</c:v>
                </c:pt>
                <c:pt idx="13">
                  <c:v>974.47534900000005</c:v>
                </c:pt>
                <c:pt idx="14">
                  <c:v>636.22387000000003</c:v>
                </c:pt>
                <c:pt idx="15">
                  <c:v>437.21208799999999</c:v>
                </c:pt>
                <c:pt idx="16">
                  <c:v>328.68992800000001</c:v>
                </c:pt>
                <c:pt idx="17">
                  <c:v>326.22915999999998</c:v>
                </c:pt>
                <c:pt idx="18">
                  <c:v>268.80908599999998</c:v>
                </c:pt>
                <c:pt idx="19">
                  <c:v>241.52123900000001</c:v>
                </c:pt>
                <c:pt idx="20">
                  <c:v>224.70738499999999</c:v>
                </c:pt>
                <c:pt idx="21">
                  <c:v>165.12895499999999</c:v>
                </c:pt>
                <c:pt idx="22">
                  <c:v>137.558941</c:v>
                </c:pt>
                <c:pt idx="23">
                  <c:v>123.46646200000001</c:v>
                </c:pt>
                <c:pt idx="24">
                  <c:v>114.66221</c:v>
                </c:pt>
                <c:pt idx="25">
                  <c:v>92.680815999999993</c:v>
                </c:pt>
                <c:pt idx="26">
                  <c:v>80.677966999999995</c:v>
                </c:pt>
                <c:pt idx="27">
                  <c:v>30.996770000000001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F-4575-9938-BF991821C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434992"/>
        <c:axId val="527432696"/>
      </c:barChart>
      <c:catAx>
        <c:axId val="52743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7432696"/>
        <c:crosses val="autoZero"/>
        <c:auto val="1"/>
        <c:lblAlgn val="ctr"/>
        <c:lblOffset val="100"/>
        <c:noMultiLvlLbl val="0"/>
      </c:catAx>
      <c:valAx>
        <c:axId val="52743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€\ #,##0;\€\ 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743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8</xdr:row>
      <xdr:rowOff>371475</xdr:rowOff>
    </xdr:from>
    <xdr:to>
      <xdr:col>20</xdr:col>
      <xdr:colOff>400050</xdr:colOff>
      <xdr:row>31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A4" sqref="A4"/>
    </sheetView>
  </sheetViews>
  <sheetFormatPr defaultRowHeight="12.75" x14ac:dyDescent="0.2"/>
  <cols>
    <col min="2" max="2" width="35.7109375" customWidth="1"/>
    <col min="3" max="3" width="15.85546875" bestFit="1" customWidth="1"/>
    <col min="4" max="4" width="22.28515625" bestFit="1" customWidth="1"/>
    <col min="5" max="5" width="17" customWidth="1"/>
    <col min="6" max="6" width="10.85546875" bestFit="1" customWidth="1"/>
  </cols>
  <sheetData>
    <row r="1" spans="1:18" s="1" customFormat="1" ht="18.75" x14ac:dyDescent="0.3">
      <c r="A1" s="4" t="s">
        <v>26</v>
      </c>
    </row>
    <row r="2" spans="1:18" s="1" customFormat="1" ht="15" x14ac:dyDescent="0.25"/>
    <row r="3" spans="1:18" s="1" customFormat="1" ht="15" x14ac:dyDescent="0.25">
      <c r="A3" s="1" t="s">
        <v>68</v>
      </c>
    </row>
    <row r="4" spans="1:18" s="1" customFormat="1" ht="15" x14ac:dyDescent="0.25"/>
    <row r="5" spans="1:18" s="1" customFormat="1" ht="15" x14ac:dyDescent="0.25"/>
    <row r="6" spans="1:18" s="1" customFormat="1" ht="15" x14ac:dyDescent="0.25">
      <c r="A6" s="3"/>
    </row>
    <row r="7" spans="1:18" s="1" customFormat="1" ht="15" x14ac:dyDescent="0.25">
      <c r="A7" s="3"/>
    </row>
    <row r="8" spans="1:18" s="1" customFormat="1" ht="15" x14ac:dyDescent="0.25">
      <c r="B8" s="3"/>
    </row>
    <row r="9" spans="1:18" s="6" customFormat="1" ht="31.5" customHeight="1" x14ac:dyDescent="0.25">
      <c r="A9" s="8"/>
      <c r="B9" s="11" t="s">
        <v>31</v>
      </c>
      <c r="C9" s="33" t="s">
        <v>28</v>
      </c>
      <c r="D9" s="11" t="s">
        <v>53</v>
      </c>
      <c r="E9" s="32" t="s">
        <v>54</v>
      </c>
      <c r="F9" s="11" t="s">
        <v>30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</row>
    <row r="10" spans="1:18" s="27" customFormat="1" ht="15" x14ac:dyDescent="0.25">
      <c r="A10" s="26">
        <v>1</v>
      </c>
      <c r="B10" s="30" t="s">
        <v>3</v>
      </c>
      <c r="C10" s="38">
        <v>8670.087458</v>
      </c>
      <c r="D10" s="41">
        <v>0.152</v>
      </c>
      <c r="E10" s="39">
        <v>0.14844676995321951</v>
      </c>
      <c r="F10" s="40">
        <f>E10</f>
        <v>0.14844676995321951</v>
      </c>
    </row>
    <row r="11" spans="1:18" s="27" customFormat="1" ht="15" x14ac:dyDescent="0.25">
      <c r="A11" s="25">
        <v>2</v>
      </c>
      <c r="B11" s="9" t="s">
        <v>27</v>
      </c>
      <c r="C11" s="38">
        <v>7082.1598400000003</v>
      </c>
      <c r="D11" s="40">
        <v>0.14799999999999999</v>
      </c>
      <c r="E11" s="39">
        <v>0.12134438057412375</v>
      </c>
      <c r="F11" s="40">
        <f>SUM(E10:E11)</f>
        <v>0.26979115052734326</v>
      </c>
    </row>
    <row r="12" spans="1:18" s="1" customFormat="1" ht="15" x14ac:dyDescent="0.25">
      <c r="A12" s="14">
        <v>3</v>
      </c>
      <c r="B12" s="9" t="s">
        <v>7</v>
      </c>
      <c r="C12" s="38">
        <v>6458.5144559999999</v>
      </c>
      <c r="D12" s="40">
        <v>0.155</v>
      </c>
      <c r="E12" s="39">
        <v>0.11143078190459023</v>
      </c>
      <c r="F12" s="40">
        <f>SUM(E10:E12)</f>
        <v>0.38122193243193347</v>
      </c>
    </row>
    <row r="13" spans="1:18" s="1" customFormat="1" ht="15" x14ac:dyDescent="0.25">
      <c r="A13" s="1">
        <v>4</v>
      </c>
      <c r="B13" s="9" t="s">
        <v>8</v>
      </c>
      <c r="C13" s="38">
        <v>5347.4242969999996</v>
      </c>
      <c r="D13" s="40">
        <v>0.13</v>
      </c>
      <c r="E13" s="39">
        <v>9.1574600033763331E-2</v>
      </c>
      <c r="F13" s="40">
        <f>SUM(E10:E13)</f>
        <v>0.47279653246569681</v>
      </c>
    </row>
    <row r="14" spans="1:18" s="1" customFormat="1" ht="15" x14ac:dyDescent="0.25">
      <c r="A14" s="14">
        <v>5</v>
      </c>
      <c r="B14" s="12" t="s">
        <v>9</v>
      </c>
      <c r="C14" s="38">
        <v>4832.409122</v>
      </c>
      <c r="D14" s="40">
        <v>0.11899999999999999</v>
      </c>
      <c r="E14" s="39">
        <v>8.2643466068617846E-2</v>
      </c>
      <c r="F14" s="40">
        <f>SUM(E10:E14)</f>
        <v>0.55543999853431469</v>
      </c>
    </row>
    <row r="15" spans="1:18" s="1" customFormat="1" ht="15" x14ac:dyDescent="0.25">
      <c r="A15" s="25">
        <v>6</v>
      </c>
      <c r="B15" s="9" t="s">
        <v>4</v>
      </c>
      <c r="C15" s="38">
        <v>4505.9264999999996</v>
      </c>
      <c r="D15" s="40">
        <v>0.16300000000000001</v>
      </c>
      <c r="E15" s="39">
        <v>7.7232542661132192E-2</v>
      </c>
      <c r="F15" s="40">
        <f>SUM(E10:E15)</f>
        <v>0.63267254119544691</v>
      </c>
    </row>
    <row r="16" spans="1:18" s="1" customFormat="1" ht="15" x14ac:dyDescent="0.25">
      <c r="A16" s="14">
        <v>7</v>
      </c>
      <c r="B16" s="9" t="s">
        <v>5</v>
      </c>
      <c r="C16" s="38">
        <v>2918.8924950000001</v>
      </c>
      <c r="D16" s="40">
        <v>0.17699999999999999</v>
      </c>
      <c r="E16" s="39">
        <v>5.0276160738966812E-2</v>
      </c>
      <c r="F16" s="40">
        <f>SUM($E$10:E16)</f>
        <v>0.6829487019344137</v>
      </c>
    </row>
    <row r="17" spans="1:6" ht="15" x14ac:dyDescent="0.25">
      <c r="A17" s="1">
        <v>8</v>
      </c>
      <c r="B17" s="9" t="s">
        <v>0</v>
      </c>
      <c r="C17" s="38">
        <v>1971.741775</v>
      </c>
      <c r="D17" s="40">
        <v>0.14799999999999999</v>
      </c>
      <c r="E17" s="39">
        <v>3.3799288374833376E-2</v>
      </c>
      <c r="F17" s="40">
        <f>SUM($E$10:E17)</f>
        <v>0.71674799030924707</v>
      </c>
    </row>
    <row r="18" spans="1:6" ht="15" x14ac:dyDescent="0.25">
      <c r="A18" s="14">
        <v>9</v>
      </c>
      <c r="B18" s="9" t="s">
        <v>14</v>
      </c>
      <c r="C18" s="38">
        <v>1637.414194</v>
      </c>
      <c r="D18" s="40">
        <v>0.16500000000000001</v>
      </c>
      <c r="E18" s="39">
        <v>2.7946662059152097E-2</v>
      </c>
      <c r="F18" s="40">
        <f>SUM($E$10:E18)</f>
        <v>0.74469465236839916</v>
      </c>
    </row>
    <row r="19" spans="1:6" ht="15" x14ac:dyDescent="0.25">
      <c r="A19" s="25">
        <v>10</v>
      </c>
      <c r="B19" s="9" t="s">
        <v>2</v>
      </c>
      <c r="C19" s="38">
        <v>1530.8298580000001</v>
      </c>
      <c r="D19" s="40">
        <v>0.154</v>
      </c>
      <c r="E19" s="39">
        <v>2.6247554275362708E-2</v>
      </c>
      <c r="F19" s="40">
        <f>SUM($E$10:E19)</f>
        <v>0.7709422066437619</v>
      </c>
    </row>
    <row r="20" spans="1:6" ht="15" x14ac:dyDescent="0.25">
      <c r="A20" s="14">
        <v>11</v>
      </c>
      <c r="B20" s="9" t="s">
        <v>11</v>
      </c>
      <c r="C20" s="38">
        <v>1417.453362</v>
      </c>
      <c r="D20" s="40">
        <v>0.13800000000000001</v>
      </c>
      <c r="E20" s="39">
        <v>2.4153364657651652E-2</v>
      </c>
      <c r="F20" s="40">
        <f>SUM($E$10:E20)</f>
        <v>0.79509557130141351</v>
      </c>
    </row>
    <row r="21" spans="1:6" ht="15" x14ac:dyDescent="0.25">
      <c r="A21" s="1">
        <v>12</v>
      </c>
      <c r="B21" s="9" t="s">
        <v>51</v>
      </c>
      <c r="C21" s="38">
        <v>1322.9690479999999</v>
      </c>
      <c r="D21" s="40">
        <v>0.13400000000000001</v>
      </c>
      <c r="E21" s="39">
        <v>2.2655795670777891E-2</v>
      </c>
      <c r="F21" s="40">
        <f>SUM($E$10:E21)</f>
        <v>0.81775136697219142</v>
      </c>
    </row>
    <row r="22" spans="1:6" ht="15" x14ac:dyDescent="0.25">
      <c r="A22" s="14">
        <v>13</v>
      </c>
      <c r="B22" s="9" t="s">
        <v>1</v>
      </c>
      <c r="C22" s="38">
        <v>1038.724751</v>
      </c>
      <c r="D22" s="40">
        <v>0.152</v>
      </c>
      <c r="E22" s="39">
        <v>1.7905822341874683E-2</v>
      </c>
      <c r="F22" s="40">
        <f>SUM($E$10:E22)</f>
        <v>0.83565718931406607</v>
      </c>
    </row>
    <row r="23" spans="1:6" ht="15" x14ac:dyDescent="0.25">
      <c r="A23" s="25">
        <v>14</v>
      </c>
      <c r="B23" s="9" t="s">
        <v>10</v>
      </c>
      <c r="C23" s="38">
        <v>974.47534900000005</v>
      </c>
      <c r="D23" s="40">
        <v>0.13400000000000001</v>
      </c>
      <c r="E23" s="39">
        <v>1.6646650511484076E-2</v>
      </c>
      <c r="F23" s="40">
        <f>SUM($E$10:E23)</f>
        <v>0.85230383982555014</v>
      </c>
    </row>
    <row r="24" spans="1:6" ht="15" x14ac:dyDescent="0.25">
      <c r="A24" s="14">
        <v>15</v>
      </c>
      <c r="B24" s="9" t="s">
        <v>19</v>
      </c>
      <c r="C24" s="38">
        <v>636.22387000000003</v>
      </c>
      <c r="D24" s="40">
        <v>0.13</v>
      </c>
      <c r="E24" s="39">
        <v>1.0844429253943043E-2</v>
      </c>
      <c r="F24" s="40">
        <f>SUM($E$10:E24)</f>
        <v>0.86314826907949316</v>
      </c>
    </row>
    <row r="25" spans="1:6" ht="15" x14ac:dyDescent="0.25">
      <c r="A25" s="1">
        <v>16</v>
      </c>
      <c r="B25" s="9" t="s">
        <v>15</v>
      </c>
      <c r="C25" s="38">
        <v>437.21208799999999</v>
      </c>
      <c r="D25" s="40">
        <v>0.154</v>
      </c>
      <c r="E25" s="39">
        <v>7.2465172094136844E-3</v>
      </c>
      <c r="F25" s="40">
        <f>SUM($E$10:E25)</f>
        <v>0.87039478628890687</v>
      </c>
    </row>
    <row r="26" spans="1:6" ht="15" x14ac:dyDescent="0.25">
      <c r="A26" s="14">
        <v>17</v>
      </c>
      <c r="B26" s="9" t="s">
        <v>16</v>
      </c>
      <c r="C26" s="38">
        <v>328.68992800000001</v>
      </c>
      <c r="D26" s="40">
        <v>0.124</v>
      </c>
      <c r="E26" s="39">
        <v>5.5819031538813886E-3</v>
      </c>
      <c r="F26" s="40">
        <f>SUM($E$10:E26)</f>
        <v>0.87597668944278828</v>
      </c>
    </row>
    <row r="27" spans="1:6" ht="15" x14ac:dyDescent="0.25">
      <c r="A27" s="25">
        <v>18</v>
      </c>
      <c r="B27" s="9" t="s">
        <v>13</v>
      </c>
      <c r="C27" s="38">
        <v>326.22915999999998</v>
      </c>
      <c r="D27" s="40">
        <v>0.12</v>
      </c>
      <c r="E27" s="39">
        <v>5.585263940178135E-3</v>
      </c>
      <c r="F27" s="40">
        <f>SUM($E$10:E27)</f>
        <v>0.88156195338296639</v>
      </c>
    </row>
    <row r="28" spans="1:6" ht="15" x14ac:dyDescent="0.25">
      <c r="A28" s="14">
        <v>19</v>
      </c>
      <c r="B28" s="9" t="s">
        <v>23</v>
      </c>
      <c r="C28" s="38">
        <v>268.80908599999998</v>
      </c>
      <c r="D28" s="40">
        <v>0.13700000000000001</v>
      </c>
      <c r="E28" s="39">
        <v>4.6122251630135837E-3</v>
      </c>
      <c r="F28" s="40">
        <f>SUM($E$10:E28)</f>
        <v>0.88617417854598002</v>
      </c>
    </row>
    <row r="29" spans="1:6" ht="15" x14ac:dyDescent="0.25">
      <c r="A29" s="1">
        <v>20</v>
      </c>
      <c r="B29" s="9" t="s">
        <v>17</v>
      </c>
      <c r="C29" s="38">
        <v>241.52123900000001</v>
      </c>
      <c r="D29" s="40">
        <v>0.125</v>
      </c>
      <c r="E29" s="39">
        <v>4.0712941317072931E-3</v>
      </c>
      <c r="F29" s="40">
        <f>SUM($E$10:E29)</f>
        <v>0.89024547267768728</v>
      </c>
    </row>
    <row r="30" spans="1:6" ht="15" x14ac:dyDescent="0.25">
      <c r="A30" s="14">
        <v>21</v>
      </c>
      <c r="B30" s="9" t="s">
        <v>22</v>
      </c>
      <c r="C30" s="38">
        <v>224.70738499999999</v>
      </c>
      <c r="D30" s="40">
        <v>0.13600000000000001</v>
      </c>
      <c r="E30" s="39">
        <v>3.8625544032938352E-3</v>
      </c>
      <c r="F30" s="40">
        <f>SUM($E$10:E30)</f>
        <v>0.89410802708098114</v>
      </c>
    </row>
    <row r="31" spans="1:6" ht="15" x14ac:dyDescent="0.25">
      <c r="A31" s="25">
        <v>22</v>
      </c>
      <c r="B31" s="9" t="s">
        <v>6</v>
      </c>
      <c r="C31" s="38">
        <v>165.12895499999999</v>
      </c>
      <c r="D31" s="40">
        <v>0.17399999999999999</v>
      </c>
      <c r="E31" s="39">
        <v>2.8410020773278742E-3</v>
      </c>
      <c r="F31" s="40">
        <f>SUM($E$10:E31)</f>
        <v>0.89694902915830899</v>
      </c>
    </row>
    <row r="32" spans="1:6" ht="15" x14ac:dyDescent="0.25">
      <c r="A32" s="14">
        <v>23</v>
      </c>
      <c r="B32" s="9" t="s">
        <v>18</v>
      </c>
      <c r="C32" s="38">
        <v>137.558941</v>
      </c>
      <c r="D32" s="42">
        <v>0.11</v>
      </c>
      <c r="E32" s="39">
        <v>2.3301655856107712E-3</v>
      </c>
      <c r="F32" s="40">
        <f>SUM($E$10:E32)</f>
        <v>0.89927919474391971</v>
      </c>
    </row>
    <row r="33" spans="1:7" ht="15" x14ac:dyDescent="0.25">
      <c r="A33" s="1">
        <v>24</v>
      </c>
      <c r="B33" s="9" t="s">
        <v>25</v>
      </c>
      <c r="C33" s="38">
        <v>123.46646200000001</v>
      </c>
      <c r="D33" s="40">
        <v>0.13600000000000001</v>
      </c>
      <c r="E33" s="39">
        <v>2.1080109617047779E-3</v>
      </c>
      <c r="F33" s="40">
        <f>SUM($E$10:E33)</f>
        <v>0.90138720570562447</v>
      </c>
    </row>
    <row r="34" spans="1:7" ht="15" x14ac:dyDescent="0.25">
      <c r="A34" s="14">
        <v>25</v>
      </c>
      <c r="B34" s="9" t="s">
        <v>12</v>
      </c>
      <c r="C34" s="38">
        <v>114.66221</v>
      </c>
      <c r="D34" s="42">
        <v>0.14099999999999999</v>
      </c>
      <c r="E34" s="39">
        <v>1.9612582294641708E-3</v>
      </c>
      <c r="F34" s="40">
        <f>SUM($E$10:E34)</f>
        <v>0.90334846393508861</v>
      </c>
      <c r="G34" s="24"/>
    </row>
    <row r="35" spans="1:7" ht="12.75" customHeight="1" x14ac:dyDescent="0.25">
      <c r="A35" s="25">
        <v>26</v>
      </c>
      <c r="B35" s="9" t="s">
        <v>20</v>
      </c>
      <c r="C35" s="38">
        <v>92.680815999999993</v>
      </c>
      <c r="D35" s="42">
        <v>0.14199999999999999</v>
      </c>
      <c r="E35" s="39">
        <v>1.5724393646401004E-3</v>
      </c>
      <c r="F35" s="40">
        <f>SUM($E$10:E35)</f>
        <v>0.90492090329972874</v>
      </c>
    </row>
    <row r="36" spans="1:7" ht="15" x14ac:dyDescent="0.25">
      <c r="A36" s="14">
        <v>27</v>
      </c>
      <c r="B36" s="9" t="s">
        <v>21</v>
      </c>
      <c r="C36" s="38">
        <v>80.677966999999995</v>
      </c>
      <c r="D36" s="42">
        <v>0.14399999999999999</v>
      </c>
      <c r="E36" s="39">
        <v>1.3819846494402446E-3</v>
      </c>
      <c r="F36" s="40">
        <f>SUM($E$10:E36)</f>
        <v>0.90630288794916902</v>
      </c>
    </row>
    <row r="37" spans="1:7" ht="15" x14ac:dyDescent="0.25">
      <c r="A37" s="1">
        <v>28</v>
      </c>
      <c r="B37" s="9" t="s">
        <v>24</v>
      </c>
      <c r="C37" s="38">
        <v>30.996770000000001</v>
      </c>
      <c r="D37" s="42">
        <v>0.125</v>
      </c>
      <c r="E37" s="39">
        <v>5.5407529576359982E-4</v>
      </c>
      <c r="F37" s="40">
        <f>SUM($E$10:E37)</f>
        <v>0.90685696324493259</v>
      </c>
    </row>
    <row r="38" spans="1:7" ht="15" x14ac:dyDescent="0.25">
      <c r="A38" s="14">
        <v>29</v>
      </c>
      <c r="B38" s="31" t="s">
        <v>55</v>
      </c>
      <c r="C38" s="38">
        <v>5033.6738059999998</v>
      </c>
      <c r="D38" s="28"/>
      <c r="E38" s="39">
        <v>8.5999999999999993E-2</v>
      </c>
      <c r="F38" s="40">
        <f>SUM($E$10:E38)</f>
        <v>0.99285696324493256</v>
      </c>
    </row>
    <row r="39" spans="1:7" ht="15" x14ac:dyDescent="0.25">
      <c r="A39" s="25">
        <v>30</v>
      </c>
      <c r="B39" s="31" t="s">
        <v>56</v>
      </c>
      <c r="C39" s="38">
        <v>441.22869400000002</v>
      </c>
      <c r="D39" s="28"/>
      <c r="E39" s="39">
        <v>8.0000000000000002E-3</v>
      </c>
      <c r="F39" s="40">
        <f>SUM($E$10:E39)</f>
        <v>1.0008569632449325</v>
      </c>
    </row>
    <row r="40" spans="1:7" x14ac:dyDescent="0.2">
      <c r="B40" s="10" t="s">
        <v>29</v>
      </c>
      <c r="C40" s="34">
        <f>SUM(C10:C37)</f>
        <v>52917.587382000005</v>
      </c>
      <c r="D40" s="43">
        <f>AVERAGE(D10:D37)</f>
        <v>0.14167857142857143</v>
      </c>
      <c r="E40" s="29"/>
      <c r="F40" s="44">
        <f>F37</f>
        <v>0.90685696324493259</v>
      </c>
    </row>
    <row r="46" spans="1:7" x14ac:dyDescent="0.2">
      <c r="A46" t="s">
        <v>52</v>
      </c>
    </row>
    <row r="47" spans="1:7" x14ac:dyDescent="0.2">
      <c r="A47" t="s">
        <v>67</v>
      </c>
    </row>
  </sheetData>
  <sortState ref="B10:E39">
    <sortCondition descending="1" ref="C10:C39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0" sqref="A20"/>
    </sheetView>
  </sheetViews>
  <sheetFormatPr defaultRowHeight="12.75" x14ac:dyDescent="0.2"/>
  <cols>
    <col min="1" max="1" width="70.85546875" customWidth="1"/>
    <col min="2" max="4" width="15.7109375" customWidth="1"/>
  </cols>
  <sheetData>
    <row r="1" spans="1:4" ht="18.75" x14ac:dyDescent="0.3">
      <c r="A1" s="4" t="s">
        <v>32</v>
      </c>
    </row>
    <row r="3" spans="1:4" ht="15" x14ac:dyDescent="0.25">
      <c r="A3" s="21"/>
      <c r="B3" s="22" t="s">
        <v>39</v>
      </c>
      <c r="C3" s="22" t="s">
        <v>40</v>
      </c>
      <c r="D3" s="22" t="s">
        <v>41</v>
      </c>
    </row>
    <row r="4" spans="1:4" ht="15" x14ac:dyDescent="0.25">
      <c r="A4" s="14" t="s">
        <v>33</v>
      </c>
      <c r="B4" s="16">
        <v>17.899999999999999</v>
      </c>
      <c r="C4" s="16">
        <v>53.2</v>
      </c>
      <c r="D4" s="16">
        <v>77</v>
      </c>
    </row>
    <row r="5" spans="1:4" ht="15" x14ac:dyDescent="0.25">
      <c r="A5" s="14" t="s">
        <v>50</v>
      </c>
      <c r="B5" s="18">
        <v>5.2999999999999999E-2</v>
      </c>
      <c r="C5" s="17">
        <v>0.05</v>
      </c>
      <c r="D5" s="18" t="s">
        <v>60</v>
      </c>
    </row>
    <row r="6" spans="1:4" ht="15" x14ac:dyDescent="0.25">
      <c r="A6" s="14" t="s">
        <v>34</v>
      </c>
      <c r="B6" s="16" t="s">
        <v>44</v>
      </c>
      <c r="C6" s="16" t="s">
        <v>42</v>
      </c>
      <c r="D6" s="16" t="s">
        <v>43</v>
      </c>
    </row>
    <row r="7" spans="1:4" ht="27.75" customHeight="1" x14ac:dyDescent="0.25">
      <c r="A7" s="15" t="s">
        <v>35</v>
      </c>
      <c r="B7" s="16">
        <v>143</v>
      </c>
      <c r="C7" s="16">
        <v>271</v>
      </c>
      <c r="D7" s="36">
        <v>393</v>
      </c>
    </row>
    <row r="8" spans="1:4" ht="28.5" customHeight="1" x14ac:dyDescent="0.25">
      <c r="A8" s="15" t="s">
        <v>36</v>
      </c>
      <c r="B8" s="17">
        <v>7.0000000000000007E-2</v>
      </c>
      <c r="C8" s="17">
        <v>0.05</v>
      </c>
      <c r="D8" s="37" t="s">
        <v>62</v>
      </c>
    </row>
    <row r="9" spans="1:4" ht="15" x14ac:dyDescent="0.25">
      <c r="A9" s="14" t="s">
        <v>37</v>
      </c>
      <c r="B9" s="18">
        <v>6.3E-2</v>
      </c>
      <c r="C9" s="18">
        <v>7.3999999999999996E-2</v>
      </c>
      <c r="D9" s="18" t="s">
        <v>64</v>
      </c>
    </row>
    <row r="10" spans="1:4" ht="15" x14ac:dyDescent="0.25">
      <c r="A10" s="14" t="s">
        <v>47</v>
      </c>
      <c r="B10" s="16">
        <v>1.2</v>
      </c>
      <c r="C10" s="16">
        <v>1.5</v>
      </c>
      <c r="D10" s="16" t="s">
        <v>57</v>
      </c>
    </row>
    <row r="11" spans="1:4" ht="15" x14ac:dyDescent="0.25">
      <c r="A11" s="19" t="s">
        <v>38</v>
      </c>
      <c r="B11" s="20">
        <v>5.2999999999999999E-2</v>
      </c>
      <c r="C11" s="20">
        <v>9.0999999999999998E-2</v>
      </c>
      <c r="D11" s="35" t="s">
        <v>61</v>
      </c>
    </row>
    <row r="12" spans="1:4" x14ac:dyDescent="0.2">
      <c r="B12" s="13"/>
      <c r="C12" s="13"/>
      <c r="D12" s="13"/>
    </row>
    <row r="13" spans="1:4" ht="15" x14ac:dyDescent="0.25">
      <c r="A13" s="23" t="s">
        <v>49</v>
      </c>
      <c r="B13" s="13"/>
      <c r="C13" s="13"/>
      <c r="D13" s="13"/>
    </row>
    <row r="14" spans="1:4" ht="15" x14ac:dyDescent="0.25">
      <c r="A14" s="23" t="s">
        <v>65</v>
      </c>
      <c r="B14" s="13"/>
      <c r="C14" s="13"/>
      <c r="D14" s="13"/>
    </row>
    <row r="15" spans="1:4" ht="15" x14ac:dyDescent="0.25">
      <c r="A15" s="23" t="s">
        <v>48</v>
      </c>
    </row>
    <row r="16" spans="1:4" ht="15" x14ac:dyDescent="0.25">
      <c r="A16" s="23"/>
    </row>
    <row r="17" spans="1:1" ht="15" x14ac:dyDescent="0.25">
      <c r="A17" s="2" t="s">
        <v>45</v>
      </c>
    </row>
    <row r="18" spans="1:1" ht="15" x14ac:dyDescent="0.25">
      <c r="A18" s="1" t="s">
        <v>46</v>
      </c>
    </row>
    <row r="19" spans="1:1" ht="15" x14ac:dyDescent="0.25">
      <c r="A19" s="1" t="s">
        <v>58</v>
      </c>
    </row>
    <row r="20" spans="1:1" ht="15" x14ac:dyDescent="0.25">
      <c r="A20" s="23" t="s">
        <v>66</v>
      </c>
    </row>
    <row r="21" spans="1:1" ht="15" x14ac:dyDescent="0.25">
      <c r="A21" s="23" t="s">
        <v>63</v>
      </c>
    </row>
    <row r="22" spans="1:1" ht="15" x14ac:dyDescent="0.25">
      <c r="A22" s="23" t="s">
        <v>59</v>
      </c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vergelijking EU-lidstaten</vt:lpstr>
      <vt:lpstr>Nederlandse deelname KPs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dcterms:created xsi:type="dcterms:W3CDTF">2016-12-07T14:36:38Z</dcterms:created>
  <dcterms:modified xsi:type="dcterms:W3CDTF">2020-11-04T14:20:58Z</dcterms:modified>
</cp:coreProperties>
</file>